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\10 Okt 25\Facility\FAISAL\"/>
    </mc:Choice>
  </mc:AlternateContent>
  <xr:revisionPtr revIDLastSave="0" documentId="13_ncr:1_{6763B2CA-9FAA-4B4E-B481-B156E923BFF5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COVER" sheetId="1" r:id="rId1"/>
    <sheet name="COVER PI" sheetId="2" r:id="rId2"/>
    <sheet name="FS" sheetId="18" r:id="rId3"/>
    <sheet name="OT 6-1 FC" sheetId="17" r:id="rId4"/>
  </sheets>
  <externalReferences>
    <externalReference r:id="rId5"/>
    <externalReference r:id="rId6"/>
    <externalReference r:id="rId7"/>
  </externalReferences>
  <definedNames>
    <definedName name="_Fill" localSheetId="0" hidden="1">#REF!</definedName>
    <definedName name="_Fill" localSheetId="1" hidden="1">#REF!</definedName>
    <definedName name="_Fill" localSheetId="2" hidden="1">#REF!</definedName>
    <definedName name="_Fill" localSheetId="3" hidden="1">#N/A</definedName>
    <definedName name="_Fill" hidden="1">#REF!</definedName>
    <definedName name="_Key1" localSheetId="1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2" hidden="1">#REF!</definedName>
    <definedName name="_Sort" localSheetId="3" hidden="1">#REF!</definedName>
    <definedName name="_Sort" hidden="1">#REF!</definedName>
    <definedName name="DF" hidden="1">#REF!</definedName>
    <definedName name="EV__LASTREFTIME__" hidden="1">38945.4090856481</definedName>
    <definedName name="l" localSheetId="1" hidden="1">#REF!</definedName>
    <definedName name="l" localSheetId="2">'[1]Jan ''15'!$E$52</definedName>
    <definedName name="l" localSheetId="3" hidden="1">#REF!</definedName>
    <definedName name="l" hidden="1">#REF!</definedName>
    <definedName name="_xlnm.Print_Area" localSheetId="0">COVER!$A$1:$K$58</definedName>
    <definedName name="_xlnm.Print_Area" localSheetId="1">'COVER PI'!$A$1:$N$54</definedName>
    <definedName name="_xlnm.Print_Area" localSheetId="2">FS!$A$1:$M$54</definedName>
    <definedName name="RAMSES" localSheetId="0" hidden="1">#REF!</definedName>
    <definedName name="RAMSES" localSheetId="1" hidden="1">#REF!</definedName>
    <definedName name="RAMSES" localSheetId="2" hidden="1">[2]DESBT!#REF!</definedName>
    <definedName name="RAMSES" localSheetId="3" hidden="1">#N/A</definedName>
    <definedName name="RAMSES" hidden="1">#REF!</definedName>
    <definedName name="solver_adj" localSheetId="3" hidden="1">#REF!</definedName>
    <definedName name="solver_adj" hidden="1">#REF!</definedName>
    <definedName name="solver_lin" hidden="1">0</definedName>
    <definedName name="solver_num" hidden="1">0</definedName>
    <definedName name="solver_opt" localSheetId="3" hidden="1">#REF!</definedName>
    <definedName name="solver_opt" hidden="1">#REF!</definedName>
    <definedName name="solver_typ" hidden="1">3</definedName>
    <definedName name="solver_val" hidden="1">372000</definedName>
    <definedName name="SOPIR" localSheetId="2" hidden="1">#REF!</definedName>
    <definedName name="SOPIR" localSheetId="3" hidden="1">#REF!</definedName>
    <definedName name="SOPIR" hidden="1">#REF!</definedName>
    <definedName name="X" localSheetId="1" hidden="1">#REF!</definedName>
    <definedName name="X" localSheetId="3" hidden="1">#REF!</definedName>
    <definedName name="X" hidden="1">#REF!</definedName>
  </definedNames>
  <calcPr calcId="181029"/>
</workbook>
</file>

<file path=xl/calcChain.xml><?xml version="1.0" encoding="utf-8"?>
<calcChain xmlns="http://schemas.openxmlformats.org/spreadsheetml/2006/main">
  <c r="D24" i="18" l="1"/>
  <c r="D41" i="18"/>
  <c r="D32" i="18"/>
  <c r="D31" i="18"/>
  <c r="F24" i="18"/>
  <c r="F29" i="18"/>
  <c r="G29" i="18" s="1"/>
  <c r="H29" i="18" s="1"/>
  <c r="F35" i="18"/>
  <c r="F19" i="18"/>
  <c r="G19" i="18" s="1"/>
  <c r="F18" i="18"/>
  <c r="G18" i="18" s="1"/>
  <c r="H18" i="18" s="1"/>
  <c r="F21" i="18"/>
  <c r="G21" i="18" s="1"/>
  <c r="H21" i="18" s="1"/>
  <c r="F20" i="18"/>
  <c r="F41" i="18"/>
  <c r="F23" i="18"/>
  <c r="F27" i="18"/>
  <c r="G27" i="18" s="1"/>
  <c r="F32" i="18"/>
  <c r="F34" i="18"/>
  <c r="G34" i="18" s="1"/>
  <c r="H34" i="18" s="1"/>
  <c r="F30" i="18"/>
  <c r="G30" i="18" s="1"/>
  <c r="F39" i="18"/>
  <c r="N55" i="18"/>
  <c r="M47" i="18"/>
  <c r="M46" i="18"/>
  <c r="F45" i="18"/>
  <c r="F44" i="18"/>
  <c r="F43" i="18"/>
  <c r="G43" i="18" s="1"/>
  <c r="F42" i="18"/>
  <c r="G42" i="18" s="1"/>
  <c r="H42" i="18" s="1"/>
  <c r="F40" i="18"/>
  <c r="F38" i="18"/>
  <c r="G38" i="18" s="1"/>
  <c r="F37" i="18"/>
  <c r="G37" i="18" s="1"/>
  <c r="H37" i="18" s="1"/>
  <c r="F36" i="18"/>
  <c r="F33" i="18"/>
  <c r="F31" i="18"/>
  <c r="F28" i="18"/>
  <c r="F26" i="18"/>
  <c r="G26" i="18" s="1"/>
  <c r="H26" i="18" s="1"/>
  <c r="F25" i="18"/>
  <c r="F22" i="18"/>
  <c r="F17" i="18"/>
  <c r="G44" i="18" l="1"/>
  <c r="H44" i="18" s="1"/>
  <c r="G24" i="18"/>
  <c r="H24" i="18" s="1"/>
  <c r="G32" i="18"/>
  <c r="H32" i="18" s="1"/>
  <c r="G40" i="18"/>
  <c r="H40" i="18" s="1"/>
  <c r="G45" i="18"/>
  <c r="H45" i="18" s="1"/>
  <c r="H19" i="18"/>
  <c r="G22" i="18"/>
  <c r="H22" i="18" s="1"/>
  <c r="H27" i="18"/>
  <c r="H43" i="18"/>
  <c r="H30" i="18"/>
  <c r="G33" i="18"/>
  <c r="H33" i="18" s="1"/>
  <c r="H38" i="18"/>
  <c r="G41" i="18"/>
  <c r="H41" i="18" s="1"/>
  <c r="G35" i="18"/>
  <c r="H35" i="18" s="1"/>
  <c r="F46" i="18"/>
  <c r="G17" i="18"/>
  <c r="G25" i="18"/>
  <c r="H25" i="18" s="1"/>
  <c r="G20" i="18"/>
  <c r="H20" i="18" s="1"/>
  <c r="G28" i="18"/>
  <c r="H28" i="18" s="1"/>
  <c r="G36" i="18"/>
  <c r="H36" i="18" s="1"/>
  <c r="G23" i="18"/>
  <c r="H23" i="18" s="1"/>
  <c r="G31" i="18"/>
  <c r="H31" i="18" s="1"/>
  <c r="G39" i="18"/>
  <c r="H39" i="18" s="1"/>
  <c r="G46" i="18" l="1"/>
  <c r="J34" i="1" s="1"/>
  <c r="H17" i="18"/>
  <c r="H46" i="18" s="1"/>
  <c r="J25" i="1" s="1"/>
  <c r="S1347" i="17" l="1"/>
  <c r="T1346" i="17"/>
  <c r="K1346" i="17"/>
  <c r="T1345" i="17"/>
  <c r="O1345" i="17"/>
  <c r="M1345" i="17"/>
  <c r="L1345" i="17"/>
  <c r="K1345" i="17"/>
  <c r="T1344" i="17"/>
  <c r="M1344" i="17"/>
  <c r="K1344" i="17"/>
  <c r="L1344" i="17" s="1"/>
  <c r="T1343" i="17"/>
  <c r="L1343" i="17"/>
  <c r="M1343" i="17" s="1"/>
  <c r="K1343" i="17"/>
  <c r="T1342" i="17"/>
  <c r="K1342" i="17"/>
  <c r="T1341" i="17"/>
  <c r="K1341" i="17"/>
  <c r="T1340" i="17"/>
  <c r="Q1340" i="17"/>
  <c r="P1340" i="17"/>
  <c r="K1340" i="17"/>
  <c r="L1340" i="17" s="1"/>
  <c r="N1340" i="17" s="1"/>
  <c r="T1339" i="17"/>
  <c r="Q1339" i="17"/>
  <c r="R1339" i="17" s="1"/>
  <c r="P1339" i="17"/>
  <c r="L1339" i="17"/>
  <c r="N1339" i="17" s="1"/>
  <c r="O1339" i="17" s="1"/>
  <c r="K1339" i="17"/>
  <c r="T1338" i="17"/>
  <c r="M1338" i="17"/>
  <c r="L1338" i="17"/>
  <c r="K1338" i="17"/>
  <c r="T1337" i="17"/>
  <c r="K1337" i="17"/>
  <c r="L1337" i="17" s="1"/>
  <c r="T1336" i="17"/>
  <c r="K1336" i="17"/>
  <c r="T1335" i="17"/>
  <c r="M1335" i="17"/>
  <c r="L1335" i="17"/>
  <c r="K1335" i="17"/>
  <c r="T1334" i="17"/>
  <c r="M1334" i="17"/>
  <c r="K1334" i="17"/>
  <c r="L1334" i="17" s="1"/>
  <c r="T1333" i="17"/>
  <c r="Q1333" i="17"/>
  <c r="P1333" i="17"/>
  <c r="O1333" i="17"/>
  <c r="N1333" i="17"/>
  <c r="R1333" i="17" s="1"/>
  <c r="M1333" i="17"/>
  <c r="L1333" i="17"/>
  <c r="K1333" i="17"/>
  <c r="T1332" i="17"/>
  <c r="Q1332" i="17"/>
  <c r="P1332" i="17"/>
  <c r="L1332" i="17"/>
  <c r="N1332" i="17" s="1"/>
  <c r="K1332" i="17"/>
  <c r="T1331" i="17"/>
  <c r="K1331" i="17"/>
  <c r="T1330" i="17"/>
  <c r="P1330" i="17"/>
  <c r="L1330" i="17"/>
  <c r="K1330" i="17"/>
  <c r="M1330" i="17" s="1"/>
  <c r="T1329" i="17"/>
  <c r="K1329" i="17"/>
  <c r="T1328" i="17"/>
  <c r="L1328" i="17"/>
  <c r="M1328" i="17" s="1"/>
  <c r="K1328" i="17"/>
  <c r="T1327" i="17"/>
  <c r="M1327" i="17"/>
  <c r="L1327" i="17"/>
  <c r="K1327" i="17"/>
  <c r="T1326" i="17"/>
  <c r="N1326" i="17"/>
  <c r="M1326" i="17"/>
  <c r="L1326" i="17"/>
  <c r="K1326" i="17"/>
  <c r="T1325" i="17"/>
  <c r="Q1325" i="17"/>
  <c r="M1325" i="17"/>
  <c r="K1325" i="17"/>
  <c r="L1325" i="17" s="1"/>
  <c r="T1324" i="17"/>
  <c r="R1324" i="17"/>
  <c r="Q1324" i="17"/>
  <c r="P1324" i="17"/>
  <c r="O1324" i="17"/>
  <c r="N1324" i="17"/>
  <c r="M1324" i="17"/>
  <c r="L1324" i="17"/>
  <c r="K1324" i="17"/>
  <c r="T1323" i="17"/>
  <c r="K1323" i="17"/>
  <c r="T1322" i="17"/>
  <c r="L1322" i="17"/>
  <c r="K1322" i="17"/>
  <c r="T1321" i="17"/>
  <c r="L1321" i="17"/>
  <c r="M1321" i="17" s="1"/>
  <c r="K1321" i="17"/>
  <c r="T1320" i="17"/>
  <c r="L1320" i="17"/>
  <c r="M1320" i="17" s="1"/>
  <c r="K1320" i="17"/>
  <c r="T1319" i="17"/>
  <c r="K1319" i="17"/>
  <c r="T1318" i="17"/>
  <c r="P1318" i="17"/>
  <c r="O1318" i="17"/>
  <c r="N1318" i="17"/>
  <c r="M1318" i="17"/>
  <c r="Q1318" i="17" s="1"/>
  <c r="L1318" i="17"/>
  <c r="K1318" i="17"/>
  <c r="T1317" i="17"/>
  <c r="Q1317" i="17"/>
  <c r="P1317" i="17"/>
  <c r="O1317" i="17"/>
  <c r="N1317" i="17"/>
  <c r="M1317" i="17"/>
  <c r="K1317" i="17"/>
  <c r="L1317" i="17" s="1"/>
  <c r="T1316" i="17"/>
  <c r="R1316" i="17"/>
  <c r="Q1316" i="17"/>
  <c r="P1316" i="17"/>
  <c r="O1316" i="17"/>
  <c r="N1316" i="17"/>
  <c r="M1316" i="17"/>
  <c r="L1316" i="17"/>
  <c r="K1316" i="17"/>
  <c r="S1305" i="17"/>
  <c r="T1304" i="17"/>
  <c r="Q1304" i="17"/>
  <c r="P1304" i="17"/>
  <c r="O1304" i="17"/>
  <c r="N1304" i="17"/>
  <c r="R1304" i="17" s="1"/>
  <c r="M1304" i="17"/>
  <c r="L1304" i="17"/>
  <c r="K1304" i="17"/>
  <c r="T1303" i="17"/>
  <c r="K1303" i="17"/>
  <c r="T1302" i="17"/>
  <c r="K1302" i="17"/>
  <c r="T1301" i="17"/>
  <c r="K1301" i="17"/>
  <c r="T1300" i="17"/>
  <c r="M1300" i="17"/>
  <c r="L1300" i="17"/>
  <c r="K1300" i="17"/>
  <c r="T1299" i="17"/>
  <c r="K1299" i="17"/>
  <c r="T1298" i="17"/>
  <c r="N1298" i="17"/>
  <c r="M1298" i="17"/>
  <c r="L1298" i="17"/>
  <c r="K1298" i="17"/>
  <c r="T1297" i="17"/>
  <c r="N1297" i="17"/>
  <c r="K1297" i="17"/>
  <c r="L1297" i="17" s="1"/>
  <c r="M1297" i="17" s="1"/>
  <c r="T1296" i="17"/>
  <c r="R1296" i="17"/>
  <c r="Q1296" i="17"/>
  <c r="P1296" i="17"/>
  <c r="O1296" i="17"/>
  <c r="N1296" i="17"/>
  <c r="M1296" i="17"/>
  <c r="L1296" i="17"/>
  <c r="K1296" i="17"/>
  <c r="T1295" i="17"/>
  <c r="K1295" i="17"/>
  <c r="T1294" i="17"/>
  <c r="Q1294" i="17"/>
  <c r="P1294" i="17"/>
  <c r="K1294" i="17"/>
  <c r="M1294" i="17" s="1"/>
  <c r="T1293" i="17"/>
  <c r="M1293" i="17"/>
  <c r="K1293" i="17"/>
  <c r="L1293" i="17" s="1"/>
  <c r="T1292" i="17"/>
  <c r="M1292" i="17"/>
  <c r="K1292" i="17"/>
  <c r="L1292" i="17" s="1"/>
  <c r="T1291" i="17"/>
  <c r="K1291" i="17"/>
  <c r="M1291" i="17" s="1"/>
  <c r="T1290" i="17"/>
  <c r="P1290" i="17"/>
  <c r="O1290" i="17"/>
  <c r="N1290" i="17"/>
  <c r="M1290" i="17"/>
  <c r="Q1290" i="17" s="1"/>
  <c r="L1290" i="17"/>
  <c r="K1290" i="17"/>
  <c r="T1289" i="17"/>
  <c r="Q1289" i="17"/>
  <c r="P1289" i="17"/>
  <c r="O1289" i="17"/>
  <c r="N1289" i="17"/>
  <c r="M1289" i="17"/>
  <c r="K1289" i="17"/>
  <c r="L1289" i="17" s="1"/>
  <c r="T1288" i="17"/>
  <c r="Q1288" i="17"/>
  <c r="R1288" i="17" s="1"/>
  <c r="P1288" i="17"/>
  <c r="O1288" i="17"/>
  <c r="N1288" i="17"/>
  <c r="M1288" i="17"/>
  <c r="L1288" i="17"/>
  <c r="K1288" i="17"/>
  <c r="T1287" i="17"/>
  <c r="K1287" i="17"/>
  <c r="T1286" i="17"/>
  <c r="Q1286" i="17"/>
  <c r="P1286" i="17"/>
  <c r="L1286" i="17"/>
  <c r="K1286" i="17"/>
  <c r="M1286" i="17" s="1"/>
  <c r="T1285" i="17"/>
  <c r="K1285" i="17"/>
  <c r="L1285" i="17" s="1"/>
  <c r="T1284" i="17"/>
  <c r="K1284" i="17"/>
  <c r="T1283" i="17"/>
  <c r="L1283" i="17"/>
  <c r="M1283" i="17" s="1"/>
  <c r="K1283" i="17"/>
  <c r="T1282" i="17"/>
  <c r="P1282" i="17"/>
  <c r="O1282" i="17"/>
  <c r="N1282" i="17"/>
  <c r="R1282" i="17" s="1"/>
  <c r="M1282" i="17"/>
  <c r="Q1282" i="17" s="1"/>
  <c r="L1282" i="17"/>
  <c r="K1282" i="17"/>
  <c r="T1281" i="17"/>
  <c r="M1281" i="17"/>
  <c r="K1281" i="17"/>
  <c r="L1281" i="17" s="1"/>
  <c r="T1280" i="17"/>
  <c r="Q1280" i="17"/>
  <c r="P1280" i="17"/>
  <c r="O1280" i="17"/>
  <c r="N1280" i="17"/>
  <c r="M1280" i="17"/>
  <c r="L1280" i="17"/>
  <c r="K1280" i="17"/>
  <c r="T1279" i="17"/>
  <c r="K1279" i="17"/>
  <c r="T1278" i="17"/>
  <c r="K1278" i="17"/>
  <c r="T1277" i="17"/>
  <c r="T1305" i="17" s="1"/>
  <c r="Q1277" i="17"/>
  <c r="M1277" i="17"/>
  <c r="L1277" i="17"/>
  <c r="K1277" i="17"/>
  <c r="T1276" i="17"/>
  <c r="L1276" i="17"/>
  <c r="M1276" i="17" s="1"/>
  <c r="K1276" i="17"/>
  <c r="T1275" i="17"/>
  <c r="N1275" i="17"/>
  <c r="L1275" i="17"/>
  <c r="K1275" i="17"/>
  <c r="M1275" i="17" s="1"/>
  <c r="T1274" i="17"/>
  <c r="P1274" i="17"/>
  <c r="M1274" i="17"/>
  <c r="L1274" i="17"/>
  <c r="K1274" i="17"/>
  <c r="S1263" i="17"/>
  <c r="T1262" i="17"/>
  <c r="P1262" i="17"/>
  <c r="O1262" i="17"/>
  <c r="N1262" i="17"/>
  <c r="R1262" i="17" s="1"/>
  <c r="M1262" i="17"/>
  <c r="Q1262" i="17" s="1"/>
  <c r="L1262" i="17"/>
  <c r="K1262" i="17"/>
  <c r="T1261" i="17"/>
  <c r="Q1261" i="17"/>
  <c r="P1261" i="17"/>
  <c r="O1261" i="17"/>
  <c r="N1261" i="17"/>
  <c r="R1261" i="17" s="1"/>
  <c r="M1261" i="17"/>
  <c r="L1261" i="17"/>
  <c r="K1261" i="17"/>
  <c r="T1260" i="17"/>
  <c r="Q1260" i="17"/>
  <c r="P1260" i="17"/>
  <c r="O1260" i="17"/>
  <c r="R1260" i="17" s="1"/>
  <c r="N1260" i="17"/>
  <c r="M1260" i="17"/>
  <c r="L1260" i="17"/>
  <c r="K1260" i="17"/>
  <c r="T1259" i="17"/>
  <c r="K1259" i="17"/>
  <c r="T1258" i="17"/>
  <c r="L1258" i="17"/>
  <c r="K1258" i="17"/>
  <c r="T1257" i="17"/>
  <c r="Q1257" i="17"/>
  <c r="M1257" i="17"/>
  <c r="L1257" i="17"/>
  <c r="K1257" i="17"/>
  <c r="T1256" i="17"/>
  <c r="M1256" i="17"/>
  <c r="L1256" i="17"/>
  <c r="K1256" i="17"/>
  <c r="T1255" i="17"/>
  <c r="Q1255" i="17"/>
  <c r="M1255" i="17"/>
  <c r="L1255" i="17"/>
  <c r="K1255" i="17"/>
  <c r="T1254" i="17"/>
  <c r="M1254" i="17"/>
  <c r="L1254" i="17"/>
  <c r="K1254" i="17"/>
  <c r="T1253" i="17"/>
  <c r="P1253" i="17"/>
  <c r="M1253" i="17"/>
  <c r="L1253" i="17"/>
  <c r="K1253" i="17"/>
  <c r="T1252" i="17"/>
  <c r="Q1252" i="17"/>
  <c r="P1252" i="17"/>
  <c r="O1252" i="17"/>
  <c r="N1252" i="17"/>
  <c r="R1252" i="17" s="1"/>
  <c r="M1252" i="17"/>
  <c r="L1252" i="17"/>
  <c r="K1252" i="17"/>
  <c r="T1251" i="17"/>
  <c r="K1251" i="17"/>
  <c r="T1250" i="17"/>
  <c r="K1250" i="17"/>
  <c r="T1249" i="17"/>
  <c r="K1249" i="17"/>
  <c r="T1248" i="17"/>
  <c r="K1248" i="17"/>
  <c r="T1247" i="17"/>
  <c r="K1247" i="17"/>
  <c r="T1246" i="17"/>
  <c r="K1246" i="17"/>
  <c r="T1245" i="17"/>
  <c r="K1245" i="17"/>
  <c r="T1244" i="17"/>
  <c r="L1244" i="17"/>
  <c r="M1244" i="17" s="1"/>
  <c r="K1244" i="17"/>
  <c r="T1243" i="17"/>
  <c r="K1243" i="17"/>
  <c r="T1242" i="17"/>
  <c r="K1242" i="17"/>
  <c r="T1241" i="17"/>
  <c r="Q1241" i="17"/>
  <c r="P1241" i="17"/>
  <c r="L1241" i="17"/>
  <c r="K1241" i="17"/>
  <c r="M1241" i="17" s="1"/>
  <c r="T1240" i="17"/>
  <c r="P1240" i="17"/>
  <c r="L1240" i="17"/>
  <c r="K1240" i="17"/>
  <c r="M1240" i="17" s="1"/>
  <c r="T1239" i="17"/>
  <c r="K1239" i="17"/>
  <c r="T1238" i="17"/>
  <c r="K1238" i="17"/>
  <c r="T1237" i="17"/>
  <c r="L1237" i="17"/>
  <c r="K1237" i="17"/>
  <c r="T1236" i="17"/>
  <c r="M1236" i="17"/>
  <c r="L1236" i="17"/>
  <c r="K1236" i="17"/>
  <c r="T1235" i="17"/>
  <c r="M1235" i="17"/>
  <c r="K1235" i="17"/>
  <c r="L1235" i="17" s="1"/>
  <c r="T1234" i="17"/>
  <c r="Q1234" i="17"/>
  <c r="N1234" i="17"/>
  <c r="L1234" i="17"/>
  <c r="K1234" i="17"/>
  <c r="M1234" i="17" s="1"/>
  <c r="T1233" i="17"/>
  <c r="M1233" i="17"/>
  <c r="K1233" i="17"/>
  <c r="L1233" i="17" s="1"/>
  <c r="T1232" i="17"/>
  <c r="K1232" i="17"/>
  <c r="S1221" i="17"/>
  <c r="T1220" i="17"/>
  <c r="K1220" i="17"/>
  <c r="T1219" i="17"/>
  <c r="K1219" i="17"/>
  <c r="T1218" i="17"/>
  <c r="K1218" i="17"/>
  <c r="T1217" i="17"/>
  <c r="K1217" i="17"/>
  <c r="T1216" i="17"/>
  <c r="M1216" i="17"/>
  <c r="L1216" i="17"/>
  <c r="K1216" i="17"/>
  <c r="T1215" i="17"/>
  <c r="Q1215" i="17"/>
  <c r="N1215" i="17"/>
  <c r="K1215" i="17"/>
  <c r="M1215" i="17" s="1"/>
  <c r="T1214" i="17"/>
  <c r="K1214" i="17"/>
  <c r="T1213" i="17"/>
  <c r="O1213" i="17"/>
  <c r="M1213" i="17"/>
  <c r="L1213" i="17"/>
  <c r="K1213" i="17"/>
  <c r="T1212" i="17"/>
  <c r="Q1212" i="17"/>
  <c r="O1212" i="17"/>
  <c r="N1212" i="17"/>
  <c r="R1212" i="17" s="1"/>
  <c r="M1212" i="17"/>
  <c r="P1212" i="17" s="1"/>
  <c r="L1212" i="17"/>
  <c r="K1212" i="17"/>
  <c r="T1211" i="17"/>
  <c r="P1211" i="17"/>
  <c r="O1211" i="17"/>
  <c r="N1211" i="17"/>
  <c r="M1211" i="17"/>
  <c r="Q1211" i="17" s="1"/>
  <c r="L1211" i="17"/>
  <c r="K1211" i="17"/>
  <c r="T1210" i="17"/>
  <c r="K1210" i="17"/>
  <c r="T1209" i="17"/>
  <c r="K1209" i="17"/>
  <c r="T1208" i="17"/>
  <c r="K1208" i="17"/>
  <c r="M1208" i="17" s="1"/>
  <c r="T1207" i="17"/>
  <c r="Q1207" i="17"/>
  <c r="N1207" i="17"/>
  <c r="K1207" i="17"/>
  <c r="M1207" i="17" s="1"/>
  <c r="T1206" i="17"/>
  <c r="M1206" i="17"/>
  <c r="K1206" i="17"/>
  <c r="L1206" i="17" s="1"/>
  <c r="T1205" i="17"/>
  <c r="M1205" i="17"/>
  <c r="L1205" i="17"/>
  <c r="K1205" i="17"/>
  <c r="T1204" i="17"/>
  <c r="Q1204" i="17"/>
  <c r="P1204" i="17"/>
  <c r="M1204" i="17"/>
  <c r="N1204" i="17" s="1"/>
  <c r="L1204" i="17"/>
  <c r="K1204" i="17"/>
  <c r="T1203" i="17"/>
  <c r="Q1203" i="17"/>
  <c r="P1203" i="17"/>
  <c r="M1203" i="17"/>
  <c r="O1203" i="17" s="1"/>
  <c r="L1203" i="17"/>
  <c r="K1203" i="17"/>
  <c r="T1202" i="17"/>
  <c r="K1202" i="17"/>
  <c r="T1201" i="17"/>
  <c r="Q1201" i="17"/>
  <c r="K1201" i="17"/>
  <c r="M1201" i="17" s="1"/>
  <c r="T1200" i="17"/>
  <c r="K1200" i="17"/>
  <c r="L1200" i="17" s="1"/>
  <c r="T1199" i="17"/>
  <c r="Q1199" i="17"/>
  <c r="M1199" i="17"/>
  <c r="L1199" i="17"/>
  <c r="K1199" i="17"/>
  <c r="T1198" i="17"/>
  <c r="M1198" i="17"/>
  <c r="K1198" i="17"/>
  <c r="L1198" i="17" s="1"/>
  <c r="T1197" i="17"/>
  <c r="M1197" i="17"/>
  <c r="L1197" i="17"/>
  <c r="K1197" i="17"/>
  <c r="T1196" i="17"/>
  <c r="M1196" i="17"/>
  <c r="L1196" i="17"/>
  <c r="K1196" i="17"/>
  <c r="T1195" i="17"/>
  <c r="Q1195" i="17"/>
  <c r="M1195" i="17"/>
  <c r="O1195" i="17" s="1"/>
  <c r="L1195" i="17"/>
  <c r="K1195" i="17"/>
  <c r="T1194" i="17"/>
  <c r="K1194" i="17"/>
  <c r="T1193" i="17"/>
  <c r="Q1193" i="17"/>
  <c r="P1193" i="17"/>
  <c r="L1193" i="17"/>
  <c r="K1193" i="17"/>
  <c r="M1193" i="17" s="1"/>
  <c r="T1192" i="17"/>
  <c r="K1192" i="17"/>
  <c r="T1191" i="17"/>
  <c r="Q1191" i="17"/>
  <c r="M1191" i="17"/>
  <c r="L1191" i="17"/>
  <c r="K1191" i="17"/>
  <c r="T1190" i="17"/>
  <c r="O1190" i="17"/>
  <c r="N1190" i="17"/>
  <c r="L1190" i="17"/>
  <c r="K1190" i="17"/>
  <c r="M1190" i="17" s="1"/>
  <c r="S1180" i="17"/>
  <c r="M1179" i="17"/>
  <c r="K1179" i="17"/>
  <c r="L1179" i="17" s="1"/>
  <c r="P1178" i="17"/>
  <c r="M1178" i="17"/>
  <c r="L1178" i="17"/>
  <c r="K1178" i="17"/>
  <c r="K1177" i="17"/>
  <c r="K1176" i="17"/>
  <c r="L1175" i="17"/>
  <c r="K1175" i="17"/>
  <c r="K1174" i="17"/>
  <c r="K1173" i="17"/>
  <c r="M1173" i="17" s="1"/>
  <c r="Q1172" i="17"/>
  <c r="P1172" i="17"/>
  <c r="O1172" i="17"/>
  <c r="K1172" i="17"/>
  <c r="M1172" i="17" s="1"/>
  <c r="N1172" i="17" s="1"/>
  <c r="Q1171" i="17"/>
  <c r="P1171" i="17"/>
  <c r="O1171" i="17"/>
  <c r="N1171" i="17"/>
  <c r="R1171" i="17" s="1"/>
  <c r="L1171" i="17"/>
  <c r="K1171" i="17"/>
  <c r="M1171" i="17" s="1"/>
  <c r="K1170" i="17"/>
  <c r="K1169" i="17"/>
  <c r="K1168" i="17"/>
  <c r="Q1167" i="17"/>
  <c r="P1167" i="17"/>
  <c r="O1167" i="17"/>
  <c r="N1167" i="17"/>
  <c r="R1167" i="17" s="1"/>
  <c r="L1167" i="17"/>
  <c r="K1167" i="17"/>
  <c r="M1167" i="17" s="1"/>
  <c r="N1166" i="17"/>
  <c r="L1166" i="17"/>
  <c r="K1166" i="17"/>
  <c r="M1166" i="17" s="1"/>
  <c r="Q1165" i="17"/>
  <c r="L1165" i="17"/>
  <c r="K1165" i="17"/>
  <c r="M1165" i="17" s="1"/>
  <c r="Q1164" i="17"/>
  <c r="P1164" i="17"/>
  <c r="O1164" i="17"/>
  <c r="K1164" i="17"/>
  <c r="M1164" i="17" s="1"/>
  <c r="N1164" i="17" s="1"/>
  <c r="Q1163" i="17"/>
  <c r="P1163" i="17"/>
  <c r="O1163" i="17"/>
  <c r="N1163" i="17"/>
  <c r="L1163" i="17"/>
  <c r="K1163" i="17"/>
  <c r="M1163" i="17" s="1"/>
  <c r="L1162" i="17"/>
  <c r="K1162" i="17"/>
  <c r="L1161" i="17"/>
  <c r="K1161" i="17"/>
  <c r="Q1160" i="17"/>
  <c r="P1160" i="17"/>
  <c r="O1160" i="17"/>
  <c r="L1160" i="17"/>
  <c r="K1160" i="17"/>
  <c r="M1160" i="17" s="1"/>
  <c r="N1160" i="17" s="1"/>
  <c r="Q1159" i="17"/>
  <c r="P1159" i="17"/>
  <c r="O1159" i="17"/>
  <c r="N1159" i="17"/>
  <c r="L1159" i="17"/>
  <c r="K1159" i="17"/>
  <c r="M1159" i="17" s="1"/>
  <c r="O1158" i="17"/>
  <c r="N1158" i="17"/>
  <c r="L1158" i="17"/>
  <c r="K1158" i="17"/>
  <c r="M1158" i="17" s="1"/>
  <c r="K1157" i="17"/>
  <c r="Q1156" i="17"/>
  <c r="P1156" i="17"/>
  <c r="O1156" i="17"/>
  <c r="L1156" i="17"/>
  <c r="K1156" i="17"/>
  <c r="M1156" i="17" s="1"/>
  <c r="N1156" i="17" s="1"/>
  <c r="L1155" i="17"/>
  <c r="K1155" i="17"/>
  <c r="K1154" i="17"/>
  <c r="K1153" i="17"/>
  <c r="K1152" i="17"/>
  <c r="Q1151" i="17"/>
  <c r="P1151" i="17"/>
  <c r="L1151" i="17"/>
  <c r="K1151" i="17"/>
  <c r="M1151" i="17" s="1"/>
  <c r="K1150" i="17"/>
  <c r="Q1149" i="17"/>
  <c r="P1149" i="17"/>
  <c r="O1149" i="17"/>
  <c r="N1149" i="17"/>
  <c r="L1149" i="17"/>
  <c r="K1149" i="17"/>
  <c r="M1149" i="17" s="1"/>
  <c r="S1138" i="17"/>
  <c r="P1137" i="17"/>
  <c r="M1137" i="17"/>
  <c r="Q1137" i="17" s="1"/>
  <c r="L1137" i="17"/>
  <c r="K1137" i="17"/>
  <c r="P1136" i="17"/>
  <c r="O1136" i="17"/>
  <c r="N1136" i="17"/>
  <c r="R1136" i="17" s="1"/>
  <c r="M1136" i="17"/>
  <c r="Q1136" i="17" s="1"/>
  <c r="L1136" i="17"/>
  <c r="K1136" i="17"/>
  <c r="L1135" i="17"/>
  <c r="M1135" i="17" s="1"/>
  <c r="K1135" i="17"/>
  <c r="L1134" i="17"/>
  <c r="M1134" i="17" s="1"/>
  <c r="K1134" i="17"/>
  <c r="P1133" i="17"/>
  <c r="M1133" i="17"/>
  <c r="Q1133" i="17" s="1"/>
  <c r="L1133" i="17"/>
  <c r="K1133" i="17"/>
  <c r="P1132" i="17"/>
  <c r="O1132" i="17"/>
  <c r="N1132" i="17"/>
  <c r="R1132" i="17" s="1"/>
  <c r="M1132" i="17"/>
  <c r="Q1132" i="17" s="1"/>
  <c r="L1132" i="17"/>
  <c r="K1132" i="17"/>
  <c r="P1131" i="17"/>
  <c r="O1131" i="17"/>
  <c r="M1131" i="17"/>
  <c r="Q1131" i="17" s="1"/>
  <c r="L1131" i="17"/>
  <c r="K1131" i="17"/>
  <c r="M1130" i="17"/>
  <c r="L1130" i="17"/>
  <c r="K1130" i="17"/>
  <c r="P1129" i="17"/>
  <c r="M1129" i="17"/>
  <c r="Q1129" i="17" s="1"/>
  <c r="L1129" i="17"/>
  <c r="K1129" i="17"/>
  <c r="P1128" i="17"/>
  <c r="O1128" i="17"/>
  <c r="N1128" i="17"/>
  <c r="R1128" i="17" s="1"/>
  <c r="M1128" i="17"/>
  <c r="Q1128" i="17" s="1"/>
  <c r="L1128" i="17"/>
  <c r="K1128" i="17"/>
  <c r="L1127" i="17"/>
  <c r="M1127" i="17" s="1"/>
  <c r="K1127" i="17"/>
  <c r="L1126" i="17"/>
  <c r="M1126" i="17" s="1"/>
  <c r="K1126" i="17"/>
  <c r="P1125" i="17"/>
  <c r="M1125" i="17"/>
  <c r="Q1125" i="17" s="1"/>
  <c r="L1125" i="17"/>
  <c r="K1125" i="17"/>
  <c r="P1124" i="17"/>
  <c r="O1124" i="17"/>
  <c r="N1124" i="17"/>
  <c r="R1124" i="17" s="1"/>
  <c r="M1124" i="17"/>
  <c r="Q1124" i="17" s="1"/>
  <c r="L1124" i="17"/>
  <c r="K1124" i="17"/>
  <c r="O1123" i="17"/>
  <c r="N1123" i="17"/>
  <c r="M1123" i="17"/>
  <c r="L1123" i="17"/>
  <c r="K1123" i="17"/>
  <c r="M1122" i="17"/>
  <c r="L1122" i="17"/>
  <c r="K1122" i="17"/>
  <c r="P1121" i="17"/>
  <c r="M1121" i="17"/>
  <c r="Q1121" i="17" s="1"/>
  <c r="L1121" i="17"/>
  <c r="K1121" i="17"/>
  <c r="P1120" i="17"/>
  <c r="O1120" i="17"/>
  <c r="N1120" i="17"/>
  <c r="R1120" i="17" s="1"/>
  <c r="M1120" i="17"/>
  <c r="Q1120" i="17" s="1"/>
  <c r="L1120" i="17"/>
  <c r="K1120" i="17"/>
  <c r="L1119" i="17"/>
  <c r="M1119" i="17" s="1"/>
  <c r="K1119" i="17"/>
  <c r="M1118" i="17"/>
  <c r="L1118" i="17"/>
  <c r="K1118" i="17"/>
  <c r="P1117" i="17"/>
  <c r="M1117" i="17"/>
  <c r="Q1117" i="17" s="1"/>
  <c r="L1117" i="17"/>
  <c r="K1117" i="17"/>
  <c r="P1116" i="17"/>
  <c r="O1116" i="17"/>
  <c r="N1116" i="17"/>
  <c r="R1116" i="17" s="1"/>
  <c r="M1116" i="17"/>
  <c r="Q1116" i="17" s="1"/>
  <c r="L1116" i="17"/>
  <c r="K1116" i="17"/>
  <c r="P1115" i="17"/>
  <c r="O1115" i="17"/>
  <c r="M1115" i="17"/>
  <c r="Q1115" i="17" s="1"/>
  <c r="L1115" i="17"/>
  <c r="K1115" i="17"/>
  <c r="M1114" i="17"/>
  <c r="L1114" i="17"/>
  <c r="K1114" i="17"/>
  <c r="P1113" i="17"/>
  <c r="L1113" i="17"/>
  <c r="M1113" i="17" s="1"/>
  <c r="K1113" i="17"/>
  <c r="P1112" i="17"/>
  <c r="O1112" i="17"/>
  <c r="N1112" i="17"/>
  <c r="R1112" i="17" s="1"/>
  <c r="M1112" i="17"/>
  <c r="Q1112" i="17" s="1"/>
  <c r="L1112" i="17"/>
  <c r="K1112" i="17"/>
  <c r="L1111" i="17"/>
  <c r="M1111" i="17" s="1"/>
  <c r="K1111" i="17"/>
  <c r="N1110" i="17"/>
  <c r="M1110" i="17"/>
  <c r="L1110" i="17"/>
  <c r="K1110" i="17"/>
  <c r="P1109" i="17"/>
  <c r="M1109" i="17"/>
  <c r="Q1109" i="17" s="1"/>
  <c r="L1109" i="17"/>
  <c r="K1109" i="17"/>
  <c r="P1108" i="17"/>
  <c r="O1108" i="17"/>
  <c r="N1108" i="17"/>
  <c r="M1108" i="17"/>
  <c r="Q1108" i="17" s="1"/>
  <c r="L1108" i="17"/>
  <c r="K1108" i="17"/>
  <c r="M1107" i="17"/>
  <c r="L1107" i="17"/>
  <c r="K1107" i="17"/>
  <c r="S1096" i="17"/>
  <c r="K1095" i="17"/>
  <c r="M1095" i="17" s="1"/>
  <c r="K1094" i="17"/>
  <c r="K1093" i="17"/>
  <c r="N1092" i="17"/>
  <c r="M1092" i="17"/>
  <c r="L1092" i="17"/>
  <c r="K1092" i="17"/>
  <c r="L1091" i="17"/>
  <c r="M1091" i="17" s="1"/>
  <c r="K1091" i="17"/>
  <c r="K1090" i="17"/>
  <c r="L1089" i="17"/>
  <c r="M1089" i="17" s="1"/>
  <c r="K1089" i="17"/>
  <c r="M1088" i="17"/>
  <c r="L1088" i="17"/>
  <c r="K1088" i="17"/>
  <c r="K1087" i="17"/>
  <c r="L1086" i="17"/>
  <c r="M1086" i="17" s="1"/>
  <c r="K1086" i="17"/>
  <c r="K1085" i="17"/>
  <c r="M1084" i="17"/>
  <c r="L1084" i="17"/>
  <c r="K1084" i="17"/>
  <c r="K1083" i="17"/>
  <c r="K1082" i="17"/>
  <c r="N1081" i="17"/>
  <c r="M1081" i="17"/>
  <c r="L1081" i="17"/>
  <c r="K1081" i="17"/>
  <c r="K1080" i="17"/>
  <c r="K1079" i="17"/>
  <c r="L1078" i="17"/>
  <c r="M1078" i="17" s="1"/>
  <c r="K1078" i="17"/>
  <c r="K1077" i="17"/>
  <c r="M1076" i="17"/>
  <c r="L1076" i="17"/>
  <c r="K1076" i="17"/>
  <c r="N1075" i="17"/>
  <c r="M1075" i="17"/>
  <c r="L1075" i="17"/>
  <c r="K1075" i="17"/>
  <c r="K1074" i="17"/>
  <c r="L1073" i="17"/>
  <c r="M1073" i="17" s="1"/>
  <c r="K1073" i="17"/>
  <c r="K1072" i="17"/>
  <c r="N1071" i="17"/>
  <c r="K1071" i="17"/>
  <c r="M1071" i="17" s="1"/>
  <c r="K1070" i="17"/>
  <c r="M1070" i="17" s="1"/>
  <c r="K1069" i="17"/>
  <c r="N1068" i="17"/>
  <c r="M1068" i="17"/>
  <c r="L1068" i="17"/>
  <c r="K1068" i="17"/>
  <c r="K1067" i="17"/>
  <c r="K1066" i="17"/>
  <c r="L1065" i="17"/>
  <c r="M1065" i="17" s="1"/>
  <c r="K1065" i="17"/>
  <c r="S1054" i="17"/>
  <c r="Q1053" i="17"/>
  <c r="P1053" i="17"/>
  <c r="L1053" i="17"/>
  <c r="K1053" i="17"/>
  <c r="M1053" i="17" s="1"/>
  <c r="K1052" i="17"/>
  <c r="Q1051" i="17"/>
  <c r="K1051" i="17"/>
  <c r="M1051" i="17" s="1"/>
  <c r="Q1050" i="17"/>
  <c r="K1050" i="17"/>
  <c r="M1050" i="17" s="1"/>
  <c r="L1049" i="17"/>
  <c r="K1049" i="17"/>
  <c r="M1049" i="17" s="1"/>
  <c r="Q1048" i="17"/>
  <c r="P1048" i="17"/>
  <c r="L1048" i="17"/>
  <c r="K1048" i="17"/>
  <c r="M1048" i="17" s="1"/>
  <c r="Q1047" i="17"/>
  <c r="P1047" i="17"/>
  <c r="L1047" i="17"/>
  <c r="K1047" i="17"/>
  <c r="M1047" i="17" s="1"/>
  <c r="K1046" i="17"/>
  <c r="Q1045" i="17"/>
  <c r="P1045" i="17"/>
  <c r="L1045" i="17"/>
  <c r="K1045" i="17"/>
  <c r="M1045" i="17" s="1"/>
  <c r="K1044" i="17"/>
  <c r="Q1043" i="17"/>
  <c r="K1043" i="17"/>
  <c r="M1043" i="17" s="1"/>
  <c r="K1042" i="17"/>
  <c r="K1041" i="17"/>
  <c r="M1041" i="17" s="1"/>
  <c r="Q1040" i="17"/>
  <c r="P1040" i="17"/>
  <c r="L1040" i="17"/>
  <c r="K1040" i="17"/>
  <c r="M1040" i="17" s="1"/>
  <c r="K1039" i="17"/>
  <c r="K1038" i="17"/>
  <c r="Q1037" i="17"/>
  <c r="P1037" i="17"/>
  <c r="L1037" i="17"/>
  <c r="K1037" i="17"/>
  <c r="M1037" i="17" s="1"/>
  <c r="P1036" i="17"/>
  <c r="L1036" i="17"/>
  <c r="K1036" i="17"/>
  <c r="M1036" i="17" s="1"/>
  <c r="Q1035" i="17"/>
  <c r="K1035" i="17"/>
  <c r="M1035" i="17" s="1"/>
  <c r="Q1034" i="17"/>
  <c r="P1034" i="17"/>
  <c r="L1034" i="17"/>
  <c r="K1034" i="17"/>
  <c r="M1034" i="17" s="1"/>
  <c r="K1033" i="17"/>
  <c r="M1033" i="17" s="1"/>
  <c r="Q1032" i="17"/>
  <c r="P1032" i="17"/>
  <c r="L1032" i="17"/>
  <c r="K1032" i="17"/>
  <c r="M1032" i="17" s="1"/>
  <c r="K1031" i="17"/>
  <c r="K1030" i="17"/>
  <c r="Q1029" i="17"/>
  <c r="P1029" i="17"/>
  <c r="L1029" i="17"/>
  <c r="K1029" i="17"/>
  <c r="M1029" i="17" s="1"/>
  <c r="K1028" i="17"/>
  <c r="M1028" i="17" s="1"/>
  <c r="Q1027" i="17"/>
  <c r="K1027" i="17"/>
  <c r="M1027" i="17" s="1"/>
  <c r="K1026" i="17"/>
  <c r="M1026" i="17" s="1"/>
  <c r="K1025" i="17"/>
  <c r="M1025" i="17" s="1"/>
  <c r="Q1024" i="17"/>
  <c r="P1024" i="17"/>
  <c r="L1024" i="17"/>
  <c r="K1024" i="17"/>
  <c r="M1024" i="17" s="1"/>
  <c r="Q1023" i="17"/>
  <c r="P1023" i="17"/>
  <c r="L1023" i="17"/>
  <c r="K1023" i="17"/>
  <c r="M1023" i="17" s="1"/>
  <c r="S1012" i="17"/>
  <c r="Q1011" i="17"/>
  <c r="P1011" i="17"/>
  <c r="O1011" i="17"/>
  <c r="N1011" i="17"/>
  <c r="L1011" i="17"/>
  <c r="K1011" i="17"/>
  <c r="M1011" i="17" s="1"/>
  <c r="K1010" i="17"/>
  <c r="K1009" i="17"/>
  <c r="K1008" i="17"/>
  <c r="K1007" i="17"/>
  <c r="K1006" i="17"/>
  <c r="K1005" i="17"/>
  <c r="K1004" i="17"/>
  <c r="K1003" i="17"/>
  <c r="K1002" i="17"/>
  <c r="K1001" i="17"/>
  <c r="K1000" i="17"/>
  <c r="K999" i="17"/>
  <c r="K998" i="17"/>
  <c r="K997" i="17"/>
  <c r="K996" i="17"/>
  <c r="K995" i="17"/>
  <c r="K994" i="17"/>
  <c r="K993" i="17"/>
  <c r="K992" i="17"/>
  <c r="K991" i="17"/>
  <c r="K990" i="17"/>
  <c r="K989" i="17"/>
  <c r="L988" i="17"/>
  <c r="K988" i="17"/>
  <c r="K987" i="17"/>
  <c r="L987" i="17" s="1"/>
  <c r="K986" i="17"/>
  <c r="L985" i="17"/>
  <c r="K985" i="17"/>
  <c r="L984" i="17"/>
  <c r="K984" i="17"/>
  <c r="K983" i="17"/>
  <c r="K982" i="17"/>
  <c r="L981" i="17"/>
  <c r="K981" i="17"/>
  <c r="S970" i="17"/>
  <c r="Q969" i="17"/>
  <c r="R969" i="17" s="1"/>
  <c r="P969" i="17"/>
  <c r="O969" i="17"/>
  <c r="N969" i="17"/>
  <c r="M969" i="17"/>
  <c r="L969" i="17"/>
  <c r="K969" i="17"/>
  <c r="Q968" i="17"/>
  <c r="R968" i="17" s="1"/>
  <c r="P968" i="17"/>
  <c r="O968" i="17"/>
  <c r="N968" i="17"/>
  <c r="M968" i="17"/>
  <c r="L968" i="17"/>
  <c r="K968" i="17"/>
  <c r="Q967" i="17"/>
  <c r="R967" i="17" s="1"/>
  <c r="P967" i="17"/>
  <c r="O967" i="17"/>
  <c r="N967" i="17"/>
  <c r="M967" i="17"/>
  <c r="L967" i="17"/>
  <c r="K967" i="17"/>
  <c r="Q966" i="17"/>
  <c r="R966" i="17" s="1"/>
  <c r="P966" i="17"/>
  <c r="O966" i="17"/>
  <c r="N966" i="17"/>
  <c r="M966" i="17"/>
  <c r="L966" i="17"/>
  <c r="K966" i="17"/>
  <c r="Q965" i="17"/>
  <c r="R965" i="17" s="1"/>
  <c r="P965" i="17"/>
  <c r="O965" i="17"/>
  <c r="N965" i="17"/>
  <c r="M965" i="17"/>
  <c r="L965" i="17"/>
  <c r="K965" i="17"/>
  <c r="Q964" i="17"/>
  <c r="R964" i="17" s="1"/>
  <c r="P964" i="17"/>
  <c r="O964" i="17"/>
  <c r="N964" i="17"/>
  <c r="M964" i="17"/>
  <c r="L964" i="17"/>
  <c r="K964" i="17"/>
  <c r="Q963" i="17"/>
  <c r="R963" i="17" s="1"/>
  <c r="P963" i="17"/>
  <c r="O963" i="17"/>
  <c r="N963" i="17"/>
  <c r="M963" i="17"/>
  <c r="L963" i="17"/>
  <c r="K963" i="17"/>
  <c r="Q962" i="17"/>
  <c r="R962" i="17" s="1"/>
  <c r="P962" i="17"/>
  <c r="O962" i="17"/>
  <c r="N962" i="17"/>
  <c r="M962" i="17"/>
  <c r="L962" i="17"/>
  <c r="K962" i="17"/>
  <c r="K961" i="17"/>
  <c r="K960" i="17"/>
  <c r="K959" i="17"/>
  <c r="K958" i="17"/>
  <c r="K957" i="17"/>
  <c r="K956" i="17"/>
  <c r="K955" i="17"/>
  <c r="K954" i="17"/>
  <c r="K953" i="17"/>
  <c r="K952" i="17"/>
  <c r="K951" i="17"/>
  <c r="K950" i="17"/>
  <c r="K949" i="17"/>
  <c r="K948" i="17"/>
  <c r="K947" i="17"/>
  <c r="K946" i="17"/>
  <c r="K945" i="17"/>
  <c r="K944" i="17"/>
  <c r="K943" i="17"/>
  <c r="K942" i="17"/>
  <c r="K941" i="17"/>
  <c r="K940" i="17"/>
  <c r="K939" i="17"/>
  <c r="S928" i="17"/>
  <c r="Q927" i="17"/>
  <c r="P927" i="17"/>
  <c r="O927" i="17"/>
  <c r="N927" i="17"/>
  <c r="M927" i="17"/>
  <c r="L927" i="17"/>
  <c r="K927" i="17"/>
  <c r="P926" i="17"/>
  <c r="O926" i="17"/>
  <c r="M926" i="17"/>
  <c r="Q926" i="17" s="1"/>
  <c r="L926" i="17"/>
  <c r="K926" i="17"/>
  <c r="M925" i="17"/>
  <c r="L925" i="17"/>
  <c r="K925" i="17"/>
  <c r="N924" i="17"/>
  <c r="M924" i="17"/>
  <c r="L924" i="17"/>
  <c r="K924" i="17"/>
  <c r="L923" i="17"/>
  <c r="M923" i="17" s="1"/>
  <c r="K923" i="17"/>
  <c r="Q922" i="17"/>
  <c r="P922" i="17"/>
  <c r="M922" i="17"/>
  <c r="O922" i="17" s="1"/>
  <c r="L922" i="17"/>
  <c r="K922" i="17"/>
  <c r="L921" i="17"/>
  <c r="M921" i="17" s="1"/>
  <c r="K921" i="17"/>
  <c r="Q920" i="17"/>
  <c r="P920" i="17"/>
  <c r="O920" i="17"/>
  <c r="N920" i="17"/>
  <c r="R920" i="17" s="1"/>
  <c r="M920" i="17"/>
  <c r="L920" i="17"/>
  <c r="K920" i="17"/>
  <c r="Q919" i="17"/>
  <c r="M919" i="17"/>
  <c r="L919" i="17"/>
  <c r="K919" i="17"/>
  <c r="P918" i="17"/>
  <c r="O918" i="17"/>
  <c r="N918" i="17"/>
  <c r="M918" i="17"/>
  <c r="Q918" i="17" s="1"/>
  <c r="L918" i="17"/>
  <c r="K918" i="17"/>
  <c r="O917" i="17"/>
  <c r="N917" i="17"/>
  <c r="M917" i="17"/>
  <c r="L917" i="17"/>
  <c r="K917" i="17"/>
  <c r="L916" i="17"/>
  <c r="M916" i="17" s="1"/>
  <c r="K916" i="17"/>
  <c r="Q915" i="17"/>
  <c r="M915" i="17"/>
  <c r="L915" i="17"/>
  <c r="K915" i="17"/>
  <c r="Q914" i="17"/>
  <c r="P914" i="17"/>
  <c r="M914" i="17"/>
  <c r="O914" i="17" s="1"/>
  <c r="L914" i="17"/>
  <c r="K914" i="17"/>
  <c r="Q913" i="17"/>
  <c r="P913" i="17"/>
  <c r="O913" i="17"/>
  <c r="N913" i="17"/>
  <c r="M913" i="17"/>
  <c r="L913" i="17"/>
  <c r="K913" i="17"/>
  <c r="Q912" i="17"/>
  <c r="P912" i="17"/>
  <c r="O912" i="17"/>
  <c r="N912" i="17"/>
  <c r="M912" i="17"/>
  <c r="L912" i="17"/>
  <c r="K912" i="17"/>
  <c r="Q911" i="17"/>
  <c r="P911" i="17"/>
  <c r="O911" i="17"/>
  <c r="N911" i="17"/>
  <c r="M911" i="17"/>
  <c r="L911" i="17"/>
  <c r="K911" i="17"/>
  <c r="O910" i="17"/>
  <c r="N910" i="17"/>
  <c r="M910" i="17"/>
  <c r="L910" i="17"/>
  <c r="K910" i="17"/>
  <c r="L909" i="17"/>
  <c r="M909" i="17" s="1"/>
  <c r="K909" i="17"/>
  <c r="M908" i="17"/>
  <c r="L908" i="17"/>
  <c r="K908" i="17"/>
  <c r="M907" i="17"/>
  <c r="L907" i="17"/>
  <c r="K907" i="17"/>
  <c r="Q906" i="17"/>
  <c r="P906" i="17"/>
  <c r="M906" i="17"/>
  <c r="O906" i="17" s="1"/>
  <c r="L906" i="17"/>
  <c r="K906" i="17"/>
  <c r="Q905" i="17"/>
  <c r="P905" i="17"/>
  <c r="O905" i="17"/>
  <c r="N905" i="17"/>
  <c r="M905" i="17"/>
  <c r="L905" i="17"/>
  <c r="K905" i="17"/>
  <c r="Q904" i="17"/>
  <c r="P904" i="17"/>
  <c r="O904" i="17"/>
  <c r="N904" i="17"/>
  <c r="R904" i="17" s="1"/>
  <c r="M904" i="17"/>
  <c r="L904" i="17"/>
  <c r="K904" i="17"/>
  <c r="O903" i="17"/>
  <c r="N903" i="17"/>
  <c r="M903" i="17"/>
  <c r="L903" i="17"/>
  <c r="K903" i="17"/>
  <c r="M902" i="17"/>
  <c r="L902" i="17"/>
  <c r="K902" i="17"/>
  <c r="K901" i="17"/>
  <c r="L900" i="17"/>
  <c r="K900" i="17"/>
  <c r="M900" i="17" s="1"/>
  <c r="K899" i="17"/>
  <c r="M899" i="17" s="1"/>
  <c r="Q898" i="17"/>
  <c r="K898" i="17"/>
  <c r="M898" i="17" s="1"/>
  <c r="K897" i="17"/>
  <c r="S886" i="17"/>
  <c r="Q885" i="17"/>
  <c r="M885" i="17"/>
  <c r="P885" i="17" s="1"/>
  <c r="L885" i="17"/>
  <c r="K885" i="17"/>
  <c r="O884" i="17"/>
  <c r="N884" i="17"/>
  <c r="M884" i="17"/>
  <c r="L884" i="17"/>
  <c r="K884" i="17"/>
  <c r="K883" i="17"/>
  <c r="M883" i="17" s="1"/>
  <c r="M882" i="17"/>
  <c r="L882" i="17"/>
  <c r="K882" i="17"/>
  <c r="K881" i="17"/>
  <c r="K880" i="17"/>
  <c r="Q879" i="17"/>
  <c r="O879" i="17"/>
  <c r="N879" i="17"/>
  <c r="M879" i="17"/>
  <c r="P879" i="17" s="1"/>
  <c r="K879" i="17"/>
  <c r="L879" i="17" s="1"/>
  <c r="M878" i="17"/>
  <c r="L878" i="17"/>
  <c r="K878" i="17"/>
  <c r="Q877" i="17"/>
  <c r="M877" i="17"/>
  <c r="P877" i="17" s="1"/>
  <c r="L877" i="17"/>
  <c r="K877" i="17"/>
  <c r="N876" i="17"/>
  <c r="M876" i="17"/>
  <c r="L876" i="17"/>
  <c r="K876" i="17"/>
  <c r="K875" i="17"/>
  <c r="M874" i="17"/>
  <c r="L874" i="17"/>
  <c r="K874" i="17"/>
  <c r="K873" i="17"/>
  <c r="M873" i="17" s="1"/>
  <c r="K872" i="17"/>
  <c r="Q871" i="17"/>
  <c r="O871" i="17"/>
  <c r="N871" i="17"/>
  <c r="M871" i="17"/>
  <c r="P871" i="17" s="1"/>
  <c r="K871" i="17"/>
  <c r="L871" i="17" s="1"/>
  <c r="N870" i="17"/>
  <c r="M870" i="17"/>
  <c r="L870" i="17"/>
  <c r="K870" i="17"/>
  <c r="Q869" i="17"/>
  <c r="M869" i="17"/>
  <c r="P869" i="17" s="1"/>
  <c r="L869" i="17"/>
  <c r="K869" i="17"/>
  <c r="O868" i="17"/>
  <c r="N868" i="17"/>
  <c r="M868" i="17"/>
  <c r="L868" i="17"/>
  <c r="K868" i="17"/>
  <c r="K867" i="17"/>
  <c r="M866" i="17"/>
  <c r="L866" i="17"/>
  <c r="K866" i="17"/>
  <c r="Q865" i="17"/>
  <c r="K865" i="17"/>
  <c r="M865" i="17" s="1"/>
  <c r="K864" i="17"/>
  <c r="Q863" i="17"/>
  <c r="O863" i="17"/>
  <c r="N863" i="17"/>
  <c r="R863" i="17" s="1"/>
  <c r="M863" i="17"/>
  <c r="P863" i="17" s="1"/>
  <c r="K863" i="17"/>
  <c r="L863" i="17" s="1"/>
  <c r="M862" i="17"/>
  <c r="L862" i="17"/>
  <c r="K862" i="17"/>
  <c r="L861" i="17"/>
  <c r="M861" i="17" s="1"/>
  <c r="K861" i="17"/>
  <c r="M860" i="17"/>
  <c r="L860" i="17"/>
  <c r="K860" i="17"/>
  <c r="L859" i="17"/>
  <c r="M859" i="17" s="1"/>
  <c r="K859" i="17"/>
  <c r="M858" i="17"/>
  <c r="L858" i="17"/>
  <c r="K858" i="17"/>
  <c r="Q857" i="17"/>
  <c r="K857" i="17"/>
  <c r="M857" i="17" s="1"/>
  <c r="K856" i="17"/>
  <c r="Q855" i="17"/>
  <c r="O855" i="17"/>
  <c r="N855" i="17"/>
  <c r="M855" i="17"/>
  <c r="P855" i="17" s="1"/>
  <c r="K855" i="17"/>
  <c r="L855" i="17" s="1"/>
  <c r="S844" i="17"/>
  <c r="M843" i="17"/>
  <c r="L843" i="17"/>
  <c r="K843" i="17"/>
  <c r="L842" i="17"/>
  <c r="K842" i="17"/>
  <c r="M842" i="17" s="1"/>
  <c r="Q841" i="17"/>
  <c r="L841" i="17"/>
  <c r="K841" i="17"/>
  <c r="M841" i="17" s="1"/>
  <c r="K840" i="17"/>
  <c r="R839" i="17"/>
  <c r="Q839" i="17"/>
  <c r="P839" i="17"/>
  <c r="O839" i="17"/>
  <c r="K839" i="17"/>
  <c r="L839" i="17" s="1"/>
  <c r="M839" i="17" s="1"/>
  <c r="N839" i="17" s="1"/>
  <c r="O838" i="17"/>
  <c r="M838" i="17"/>
  <c r="L838" i="17"/>
  <c r="K838" i="17"/>
  <c r="M837" i="17"/>
  <c r="L837" i="17"/>
  <c r="K837" i="17"/>
  <c r="K836" i="17"/>
  <c r="K835" i="17"/>
  <c r="K834" i="17"/>
  <c r="L833" i="17"/>
  <c r="K833" i="17"/>
  <c r="K832" i="17"/>
  <c r="Q831" i="17"/>
  <c r="P831" i="17"/>
  <c r="O831" i="17"/>
  <c r="M831" i="17"/>
  <c r="N831" i="17" s="1"/>
  <c r="K831" i="17"/>
  <c r="L831" i="17" s="1"/>
  <c r="M830" i="17"/>
  <c r="L830" i="17"/>
  <c r="K830" i="17"/>
  <c r="O829" i="17"/>
  <c r="M829" i="17"/>
  <c r="L829" i="17"/>
  <c r="K829" i="17"/>
  <c r="K828" i="17"/>
  <c r="K827" i="17"/>
  <c r="K826" i="17"/>
  <c r="K825" i="17"/>
  <c r="K824" i="17"/>
  <c r="Q823" i="17"/>
  <c r="R823" i="17" s="1"/>
  <c r="P823" i="17"/>
  <c r="O823" i="17"/>
  <c r="M823" i="17"/>
  <c r="N823" i="17" s="1"/>
  <c r="K823" i="17"/>
  <c r="L823" i="17" s="1"/>
  <c r="Q822" i="17"/>
  <c r="P822" i="17"/>
  <c r="M822" i="17"/>
  <c r="N822" i="17" s="1"/>
  <c r="L822" i="17"/>
  <c r="K822" i="17"/>
  <c r="M821" i="17"/>
  <c r="L821" i="17"/>
  <c r="K821" i="17"/>
  <c r="K820" i="17"/>
  <c r="K819" i="17"/>
  <c r="K818" i="17"/>
  <c r="L817" i="17"/>
  <c r="K817" i="17"/>
  <c r="K816" i="17"/>
  <c r="Q815" i="17"/>
  <c r="P815" i="17"/>
  <c r="O815" i="17"/>
  <c r="R815" i="17" s="1"/>
  <c r="M815" i="17"/>
  <c r="N815" i="17" s="1"/>
  <c r="K815" i="17"/>
  <c r="L815" i="17" s="1"/>
  <c r="M814" i="17"/>
  <c r="L814" i="17"/>
  <c r="K814" i="17"/>
  <c r="M813" i="17"/>
  <c r="K813" i="17"/>
  <c r="L813" i="17" s="1"/>
  <c r="S802" i="17"/>
  <c r="M801" i="17"/>
  <c r="K801" i="17"/>
  <c r="L801" i="17" s="1"/>
  <c r="K800" i="17"/>
  <c r="K799" i="17"/>
  <c r="L799" i="17" s="1"/>
  <c r="Q798" i="17"/>
  <c r="R798" i="17" s="1"/>
  <c r="P798" i="17"/>
  <c r="O798" i="17"/>
  <c r="N798" i="17"/>
  <c r="M798" i="17"/>
  <c r="K798" i="17"/>
  <c r="L798" i="17" s="1"/>
  <c r="K797" i="17"/>
  <c r="L797" i="17" s="1"/>
  <c r="K796" i="17"/>
  <c r="O795" i="17"/>
  <c r="N795" i="17"/>
  <c r="M795" i="17"/>
  <c r="K795" i="17"/>
  <c r="L795" i="17" s="1"/>
  <c r="K794" i="17"/>
  <c r="L794" i="17" s="1"/>
  <c r="K793" i="17"/>
  <c r="K792" i="17"/>
  <c r="K791" i="17"/>
  <c r="L791" i="17" s="1"/>
  <c r="M790" i="17"/>
  <c r="K790" i="17"/>
  <c r="L790" i="17" s="1"/>
  <c r="K789" i="17"/>
  <c r="P788" i="17"/>
  <c r="M788" i="17"/>
  <c r="Q788" i="17" s="1"/>
  <c r="K788" i="17"/>
  <c r="L788" i="17" s="1"/>
  <c r="K787" i="17"/>
  <c r="L787" i="17" s="1"/>
  <c r="K786" i="17"/>
  <c r="L786" i="17" s="1"/>
  <c r="P785" i="17"/>
  <c r="M785" i="17"/>
  <c r="K785" i="17"/>
  <c r="L785" i="17" s="1"/>
  <c r="K784" i="17"/>
  <c r="K783" i="17"/>
  <c r="L783" i="17" s="1"/>
  <c r="Q782" i="17"/>
  <c r="P782" i="17"/>
  <c r="R782" i="17" s="1"/>
  <c r="O782" i="17"/>
  <c r="N782" i="17"/>
  <c r="M782" i="17"/>
  <c r="K782" i="17"/>
  <c r="L782" i="17" s="1"/>
  <c r="M781" i="17"/>
  <c r="K781" i="17"/>
  <c r="L781" i="17" s="1"/>
  <c r="K780" i="17"/>
  <c r="L780" i="17" s="1"/>
  <c r="O779" i="17"/>
  <c r="N779" i="17"/>
  <c r="M779" i="17"/>
  <c r="K779" i="17"/>
  <c r="L779" i="17" s="1"/>
  <c r="K778" i="17"/>
  <c r="K777" i="17"/>
  <c r="K776" i="17"/>
  <c r="K775" i="17"/>
  <c r="L775" i="17" s="1"/>
  <c r="M774" i="17"/>
  <c r="K774" i="17"/>
  <c r="L774" i="17" s="1"/>
  <c r="K773" i="17"/>
  <c r="P772" i="17"/>
  <c r="O772" i="17"/>
  <c r="M772" i="17"/>
  <c r="Q772" i="17" s="1"/>
  <c r="K772" i="17"/>
  <c r="L772" i="17" s="1"/>
  <c r="K771" i="17"/>
  <c r="L771" i="17" s="1"/>
  <c r="S760" i="17"/>
  <c r="K759" i="17"/>
  <c r="M758" i="17"/>
  <c r="K758" i="17"/>
  <c r="L758" i="17" s="1"/>
  <c r="Q757" i="17"/>
  <c r="P757" i="17"/>
  <c r="O757" i="17"/>
  <c r="N757" i="17"/>
  <c r="M757" i="17"/>
  <c r="L757" i="17"/>
  <c r="K757" i="17"/>
  <c r="P756" i="17"/>
  <c r="O756" i="17"/>
  <c r="M756" i="17"/>
  <c r="Q756" i="17" s="1"/>
  <c r="L756" i="17"/>
  <c r="K756" i="17"/>
  <c r="K755" i="17"/>
  <c r="K754" i="17"/>
  <c r="M753" i="17"/>
  <c r="L753" i="17"/>
  <c r="K753" i="17"/>
  <c r="K752" i="17"/>
  <c r="K751" i="17"/>
  <c r="K750" i="17"/>
  <c r="Q749" i="17"/>
  <c r="P749" i="17"/>
  <c r="O749" i="17"/>
  <c r="N749" i="17"/>
  <c r="R749" i="17" s="1"/>
  <c r="M749" i="17"/>
  <c r="L749" i="17"/>
  <c r="K749" i="17"/>
  <c r="P748" i="17"/>
  <c r="M748" i="17"/>
  <c r="Q748" i="17" s="1"/>
  <c r="L748" i="17"/>
  <c r="K748" i="17"/>
  <c r="M747" i="17"/>
  <c r="L747" i="17"/>
  <c r="K747" i="17"/>
  <c r="L746" i="17"/>
  <c r="M746" i="17" s="1"/>
  <c r="K746" i="17"/>
  <c r="K745" i="17"/>
  <c r="Q744" i="17"/>
  <c r="P744" i="17"/>
  <c r="O744" i="17"/>
  <c r="M744" i="17"/>
  <c r="N744" i="17" s="1"/>
  <c r="L744" i="17"/>
  <c r="K744" i="17"/>
  <c r="L743" i="17"/>
  <c r="K743" i="17"/>
  <c r="M743" i="17" s="1"/>
  <c r="K742" i="17"/>
  <c r="L742" i="17" s="1"/>
  <c r="L741" i="17"/>
  <c r="M741" i="17" s="1"/>
  <c r="K741" i="17"/>
  <c r="K740" i="17"/>
  <c r="N739" i="17"/>
  <c r="O739" i="17" s="1"/>
  <c r="M739" i="17"/>
  <c r="L739" i="17"/>
  <c r="K739" i="17"/>
  <c r="K738" i="17"/>
  <c r="M738" i="17" s="1"/>
  <c r="K737" i="17"/>
  <c r="K736" i="17"/>
  <c r="L735" i="17"/>
  <c r="K735" i="17"/>
  <c r="K734" i="17"/>
  <c r="L734" i="17" s="1"/>
  <c r="M733" i="17"/>
  <c r="L733" i="17"/>
  <c r="K733" i="17"/>
  <c r="M732" i="17"/>
  <c r="L732" i="17"/>
  <c r="K732" i="17"/>
  <c r="K731" i="17"/>
  <c r="N730" i="17"/>
  <c r="M730" i="17"/>
  <c r="L730" i="17"/>
  <c r="K730" i="17"/>
  <c r="K729" i="17"/>
  <c r="S718" i="17"/>
  <c r="K717" i="17"/>
  <c r="L717" i="17" s="1"/>
  <c r="M716" i="17"/>
  <c r="L716" i="17"/>
  <c r="K716" i="17"/>
  <c r="O715" i="17"/>
  <c r="N715" i="17"/>
  <c r="M715" i="17"/>
  <c r="L715" i="17"/>
  <c r="K715" i="17"/>
  <c r="K714" i="17"/>
  <c r="K713" i="17"/>
  <c r="N712" i="17"/>
  <c r="K712" i="17"/>
  <c r="L712" i="17" s="1"/>
  <c r="M712" i="17" s="1"/>
  <c r="Q711" i="17"/>
  <c r="O711" i="17"/>
  <c r="M711" i="17"/>
  <c r="L711" i="17"/>
  <c r="K711" i="17"/>
  <c r="K710" i="17"/>
  <c r="M710" i="17" s="1"/>
  <c r="M709" i="17"/>
  <c r="K709" i="17"/>
  <c r="L709" i="17" s="1"/>
  <c r="Q708" i="17"/>
  <c r="O708" i="17"/>
  <c r="R708" i="17" s="1"/>
  <c r="N708" i="17"/>
  <c r="M708" i="17"/>
  <c r="P708" i="17" s="1"/>
  <c r="L708" i="17"/>
  <c r="K708" i="17"/>
  <c r="K707" i="17"/>
  <c r="L707" i="17" s="1"/>
  <c r="M707" i="17" s="1"/>
  <c r="Q706" i="17"/>
  <c r="O706" i="17"/>
  <c r="N706" i="17"/>
  <c r="M706" i="17"/>
  <c r="P706" i="17" s="1"/>
  <c r="L706" i="17"/>
  <c r="K706" i="17"/>
  <c r="M705" i="17"/>
  <c r="K705" i="17"/>
  <c r="L705" i="17" s="1"/>
  <c r="L704" i="17"/>
  <c r="K704" i="17"/>
  <c r="M704" i="17" s="1"/>
  <c r="Q703" i="17"/>
  <c r="O703" i="17"/>
  <c r="M703" i="17"/>
  <c r="K703" i="17"/>
  <c r="L703" i="17" s="1"/>
  <c r="R702" i="17"/>
  <c r="Q702" i="17"/>
  <c r="O702" i="17"/>
  <c r="N702" i="17"/>
  <c r="L702" i="17"/>
  <c r="K702" i="17"/>
  <c r="M702" i="17" s="1"/>
  <c r="P702" i="17" s="1"/>
  <c r="O701" i="17"/>
  <c r="N701" i="17"/>
  <c r="M701" i="17"/>
  <c r="K701" i="17"/>
  <c r="L701" i="17" s="1"/>
  <c r="M700" i="17"/>
  <c r="L700" i="17"/>
  <c r="K700" i="17"/>
  <c r="L699" i="17"/>
  <c r="K699" i="17"/>
  <c r="K698" i="17"/>
  <c r="L698" i="17" s="1"/>
  <c r="M698" i="17" s="1"/>
  <c r="M697" i="17"/>
  <c r="L697" i="17"/>
  <c r="K697" i="17"/>
  <c r="K696" i="17"/>
  <c r="M696" i="17" s="1"/>
  <c r="L695" i="17"/>
  <c r="K695" i="17"/>
  <c r="M695" i="17" s="1"/>
  <c r="Q694" i="17"/>
  <c r="O694" i="17"/>
  <c r="R694" i="17" s="1"/>
  <c r="N694" i="17"/>
  <c r="K694" i="17"/>
  <c r="M694" i="17" s="1"/>
  <c r="P694" i="17" s="1"/>
  <c r="Q693" i="17"/>
  <c r="N693" i="17"/>
  <c r="M693" i="17"/>
  <c r="P693" i="17" s="1"/>
  <c r="K693" i="17"/>
  <c r="L693" i="17" s="1"/>
  <c r="M692" i="17"/>
  <c r="L692" i="17"/>
  <c r="K692" i="17"/>
  <c r="K691" i="17"/>
  <c r="Q690" i="17"/>
  <c r="K690" i="17"/>
  <c r="M690" i="17" s="1"/>
  <c r="O689" i="17"/>
  <c r="N689" i="17"/>
  <c r="M689" i="17"/>
  <c r="K689" i="17"/>
  <c r="L689" i="17" s="1"/>
  <c r="Q688" i="17"/>
  <c r="N688" i="17"/>
  <c r="M688" i="17"/>
  <c r="L688" i="17"/>
  <c r="K688" i="17"/>
  <c r="K687" i="17"/>
  <c r="S676" i="17"/>
  <c r="M675" i="17"/>
  <c r="L675" i="17"/>
  <c r="K675" i="17"/>
  <c r="K674" i="17"/>
  <c r="K673" i="17"/>
  <c r="M673" i="17" s="1"/>
  <c r="K672" i="17"/>
  <c r="M671" i="17"/>
  <c r="L671" i="17"/>
  <c r="K671" i="17"/>
  <c r="K670" i="17"/>
  <c r="K669" i="17"/>
  <c r="L669" i="17" s="1"/>
  <c r="Q668" i="17"/>
  <c r="P668" i="17"/>
  <c r="M668" i="17"/>
  <c r="N668" i="17" s="1"/>
  <c r="L668" i="17"/>
  <c r="K668" i="17"/>
  <c r="K667" i="17"/>
  <c r="M666" i="17"/>
  <c r="L666" i="17"/>
  <c r="K666" i="17"/>
  <c r="L665" i="17"/>
  <c r="K665" i="17"/>
  <c r="K664" i="17"/>
  <c r="K663" i="17"/>
  <c r="Q662" i="17"/>
  <c r="R662" i="17" s="1"/>
  <c r="P662" i="17"/>
  <c r="O662" i="17"/>
  <c r="L662" i="17"/>
  <c r="K662" i="17"/>
  <c r="M662" i="17" s="1"/>
  <c r="N662" i="17" s="1"/>
  <c r="K661" i="17"/>
  <c r="L661" i="17" s="1"/>
  <c r="O660" i="17"/>
  <c r="M660" i="17"/>
  <c r="L660" i="17"/>
  <c r="K660" i="17"/>
  <c r="K659" i="17"/>
  <c r="K658" i="17"/>
  <c r="M657" i="17"/>
  <c r="L657" i="17"/>
  <c r="K657" i="17"/>
  <c r="K656" i="17"/>
  <c r="M655" i="17"/>
  <c r="L655" i="17"/>
  <c r="K655" i="17"/>
  <c r="K654" i="17"/>
  <c r="Q653" i="17"/>
  <c r="P653" i="17"/>
  <c r="O653" i="17"/>
  <c r="R653" i="17" s="1"/>
  <c r="M653" i="17"/>
  <c r="N653" i="17" s="1"/>
  <c r="K653" i="17"/>
  <c r="L653" i="17" s="1"/>
  <c r="M652" i="17"/>
  <c r="L652" i="17"/>
  <c r="K652" i="17"/>
  <c r="L651" i="17"/>
  <c r="K651" i="17"/>
  <c r="M651" i="17" s="1"/>
  <c r="K650" i="17"/>
  <c r="L650" i="17" s="1"/>
  <c r="M650" i="17" s="1"/>
  <c r="K649" i="17"/>
  <c r="M648" i="17"/>
  <c r="L648" i="17"/>
  <c r="K648" i="17"/>
  <c r="Q647" i="17"/>
  <c r="N647" i="17"/>
  <c r="M647" i="17"/>
  <c r="O647" i="17" s="1"/>
  <c r="L647" i="17"/>
  <c r="K647" i="17"/>
  <c r="P646" i="17"/>
  <c r="N646" i="17"/>
  <c r="M646" i="17"/>
  <c r="K646" i="17"/>
  <c r="L646" i="17" s="1"/>
  <c r="K645" i="17"/>
  <c r="S634" i="17"/>
  <c r="Q633" i="17"/>
  <c r="P633" i="17"/>
  <c r="O633" i="17"/>
  <c r="K633" i="17"/>
  <c r="M633" i="17" s="1"/>
  <c r="N633" i="17" s="1"/>
  <c r="R633" i="17" s="1"/>
  <c r="Q632" i="17"/>
  <c r="R632" i="17" s="1"/>
  <c r="P632" i="17"/>
  <c r="O632" i="17"/>
  <c r="N632" i="17"/>
  <c r="L632" i="17"/>
  <c r="K632" i="17"/>
  <c r="M632" i="17" s="1"/>
  <c r="L631" i="17"/>
  <c r="K631" i="17"/>
  <c r="K630" i="17"/>
  <c r="L629" i="17"/>
  <c r="K629" i="17"/>
  <c r="K628" i="17"/>
  <c r="M628" i="17" s="1"/>
  <c r="K627" i="17"/>
  <c r="M627" i="17" s="1"/>
  <c r="K626" i="17"/>
  <c r="K625" i="17"/>
  <c r="L624" i="17"/>
  <c r="K624" i="17"/>
  <c r="L623" i="17"/>
  <c r="K623" i="17"/>
  <c r="N622" i="17"/>
  <c r="K622" i="17"/>
  <c r="M622" i="17" s="1"/>
  <c r="O621" i="17"/>
  <c r="N621" i="17"/>
  <c r="K621" i="17"/>
  <c r="M621" i="17" s="1"/>
  <c r="N620" i="17"/>
  <c r="L620" i="17"/>
  <c r="K620" i="17"/>
  <c r="M620" i="17" s="1"/>
  <c r="Q619" i="17"/>
  <c r="K619" i="17"/>
  <c r="M619" i="17" s="1"/>
  <c r="K618" i="17"/>
  <c r="Q617" i="17"/>
  <c r="R617" i="17" s="1"/>
  <c r="P617" i="17"/>
  <c r="O617" i="17"/>
  <c r="K617" i="17"/>
  <c r="M617" i="17" s="1"/>
  <c r="N617" i="17" s="1"/>
  <c r="K616" i="17"/>
  <c r="K615" i="17"/>
  <c r="K614" i="17"/>
  <c r="M614" i="17" s="1"/>
  <c r="N614" i="17" s="1"/>
  <c r="Q613" i="17"/>
  <c r="P613" i="17"/>
  <c r="N613" i="17"/>
  <c r="K613" i="17"/>
  <c r="M613" i="17" s="1"/>
  <c r="O613" i="17" s="1"/>
  <c r="R613" i="17" s="1"/>
  <c r="Q612" i="17"/>
  <c r="P612" i="17"/>
  <c r="R612" i="17" s="1"/>
  <c r="O612" i="17"/>
  <c r="N612" i="17"/>
  <c r="K612" i="17"/>
  <c r="M612" i="17" s="1"/>
  <c r="P611" i="17"/>
  <c r="K611" i="17"/>
  <c r="M611" i="17" s="1"/>
  <c r="Q611" i="17" s="1"/>
  <c r="K610" i="17"/>
  <c r="K609" i="17"/>
  <c r="Q608" i="17"/>
  <c r="R608" i="17" s="1"/>
  <c r="P608" i="17"/>
  <c r="O608" i="17"/>
  <c r="N608" i="17"/>
  <c r="K608" i="17"/>
  <c r="M608" i="17" s="1"/>
  <c r="K607" i="17"/>
  <c r="K606" i="17"/>
  <c r="M606" i="17" s="1"/>
  <c r="Q605" i="17"/>
  <c r="P605" i="17"/>
  <c r="R605" i="17" s="1"/>
  <c r="N605" i="17"/>
  <c r="K605" i="17"/>
  <c r="M605" i="17" s="1"/>
  <c r="O605" i="17" s="1"/>
  <c r="Q604" i="17"/>
  <c r="P604" i="17"/>
  <c r="O604" i="17"/>
  <c r="N604" i="17"/>
  <c r="R604" i="17" s="1"/>
  <c r="K604" i="17"/>
  <c r="M604" i="17" s="1"/>
  <c r="K603" i="17"/>
  <c r="S592" i="17"/>
  <c r="O591" i="17"/>
  <c r="N591" i="17"/>
  <c r="M591" i="17"/>
  <c r="L591" i="17"/>
  <c r="K591" i="17"/>
  <c r="M590" i="17"/>
  <c r="L590" i="17"/>
  <c r="K590" i="17"/>
  <c r="M589" i="17"/>
  <c r="L589" i="17"/>
  <c r="K589" i="17"/>
  <c r="P588" i="17"/>
  <c r="O588" i="17"/>
  <c r="M588" i="17"/>
  <c r="Q588" i="17" s="1"/>
  <c r="L588" i="17"/>
  <c r="K588" i="17"/>
  <c r="P587" i="17"/>
  <c r="M587" i="17"/>
  <c r="Q587" i="17" s="1"/>
  <c r="L587" i="17"/>
  <c r="K587" i="17"/>
  <c r="M586" i="17"/>
  <c r="L586" i="17"/>
  <c r="K586" i="17"/>
  <c r="M585" i="17"/>
  <c r="L585" i="17"/>
  <c r="K585" i="17"/>
  <c r="P584" i="17"/>
  <c r="O584" i="17"/>
  <c r="M584" i="17"/>
  <c r="Q584" i="17" s="1"/>
  <c r="L584" i="17"/>
  <c r="K584" i="17"/>
  <c r="O583" i="17"/>
  <c r="N583" i="17"/>
  <c r="M583" i="17"/>
  <c r="L583" i="17"/>
  <c r="K583" i="17"/>
  <c r="M582" i="17"/>
  <c r="L582" i="17"/>
  <c r="K582" i="17"/>
  <c r="M581" i="17"/>
  <c r="L581" i="17"/>
  <c r="K581" i="17"/>
  <c r="P580" i="17"/>
  <c r="O580" i="17"/>
  <c r="M580" i="17"/>
  <c r="Q580" i="17" s="1"/>
  <c r="L580" i="17"/>
  <c r="K580" i="17"/>
  <c r="P579" i="17"/>
  <c r="O579" i="17"/>
  <c r="N579" i="17"/>
  <c r="M579" i="17"/>
  <c r="Q579" i="17" s="1"/>
  <c r="L579" i="17"/>
  <c r="K579" i="17"/>
  <c r="M578" i="17"/>
  <c r="L578" i="17"/>
  <c r="K578" i="17"/>
  <c r="M577" i="17"/>
  <c r="L577" i="17"/>
  <c r="K577" i="17"/>
  <c r="P576" i="17"/>
  <c r="O576" i="17"/>
  <c r="M576" i="17"/>
  <c r="Q576" i="17" s="1"/>
  <c r="L576" i="17"/>
  <c r="K576" i="17"/>
  <c r="M575" i="17"/>
  <c r="L575" i="17"/>
  <c r="K575" i="17"/>
  <c r="L574" i="17"/>
  <c r="M574" i="17" s="1"/>
  <c r="K574" i="17"/>
  <c r="M573" i="17"/>
  <c r="L573" i="17"/>
  <c r="K573" i="17"/>
  <c r="P572" i="17"/>
  <c r="O572" i="17"/>
  <c r="M572" i="17"/>
  <c r="Q572" i="17" s="1"/>
  <c r="L572" i="17"/>
  <c r="K572" i="17"/>
  <c r="P571" i="17"/>
  <c r="M571" i="17"/>
  <c r="Q571" i="17" s="1"/>
  <c r="L571" i="17"/>
  <c r="K571" i="17"/>
  <c r="M570" i="17"/>
  <c r="L570" i="17"/>
  <c r="K570" i="17"/>
  <c r="M569" i="17"/>
  <c r="L569" i="17"/>
  <c r="K569" i="17"/>
  <c r="P568" i="17"/>
  <c r="O568" i="17"/>
  <c r="M568" i="17"/>
  <c r="Q568" i="17" s="1"/>
  <c r="L568" i="17"/>
  <c r="K568" i="17"/>
  <c r="P567" i="17"/>
  <c r="O567" i="17"/>
  <c r="M567" i="17"/>
  <c r="Q567" i="17" s="1"/>
  <c r="L567" i="17"/>
  <c r="K567" i="17"/>
  <c r="O566" i="17"/>
  <c r="N566" i="17"/>
  <c r="M566" i="17"/>
  <c r="L566" i="17"/>
  <c r="K566" i="17"/>
  <c r="L565" i="17"/>
  <c r="M565" i="17" s="1"/>
  <c r="K565" i="17"/>
  <c r="P564" i="17"/>
  <c r="O564" i="17"/>
  <c r="M564" i="17"/>
  <c r="Q564" i="17" s="1"/>
  <c r="L564" i="17"/>
  <c r="K564" i="17"/>
  <c r="M563" i="17"/>
  <c r="L563" i="17"/>
  <c r="K563" i="17"/>
  <c r="O562" i="17"/>
  <c r="M562" i="17"/>
  <c r="L562" i="17"/>
  <c r="K562" i="17"/>
  <c r="M561" i="17"/>
  <c r="L561" i="17"/>
  <c r="K561" i="17"/>
  <c r="S550" i="17"/>
  <c r="M549" i="17"/>
  <c r="L549" i="17"/>
  <c r="K549" i="17"/>
  <c r="K548" i="17"/>
  <c r="L547" i="17"/>
  <c r="K547" i="17"/>
  <c r="M547" i="17" s="1"/>
  <c r="Q546" i="17"/>
  <c r="N546" i="17"/>
  <c r="L546" i="17"/>
  <c r="M546" i="17" s="1"/>
  <c r="K546" i="17"/>
  <c r="K545" i="17"/>
  <c r="K544" i="17"/>
  <c r="M544" i="17" s="1"/>
  <c r="Q543" i="17"/>
  <c r="L543" i="17"/>
  <c r="K543" i="17"/>
  <c r="M543" i="17" s="1"/>
  <c r="M542" i="17"/>
  <c r="L542" i="17"/>
  <c r="K542" i="17"/>
  <c r="Q541" i="17"/>
  <c r="P541" i="17"/>
  <c r="K541" i="17"/>
  <c r="L541" i="17" s="1"/>
  <c r="N541" i="17" s="1"/>
  <c r="L540" i="17"/>
  <c r="K540" i="17"/>
  <c r="M540" i="17" s="1"/>
  <c r="Q539" i="17"/>
  <c r="P539" i="17"/>
  <c r="L539" i="17"/>
  <c r="K539" i="17"/>
  <c r="M539" i="17" s="1"/>
  <c r="P538" i="17"/>
  <c r="M538" i="17"/>
  <c r="L538" i="17"/>
  <c r="K538" i="17"/>
  <c r="K537" i="17"/>
  <c r="K536" i="17"/>
  <c r="M536" i="17" s="1"/>
  <c r="L535" i="17"/>
  <c r="K535" i="17"/>
  <c r="M535" i="17" s="1"/>
  <c r="Q534" i="17"/>
  <c r="M534" i="17"/>
  <c r="L534" i="17"/>
  <c r="K534" i="17"/>
  <c r="K533" i="17"/>
  <c r="M533" i="17" s="1"/>
  <c r="L532" i="17"/>
  <c r="K532" i="17"/>
  <c r="L531" i="17"/>
  <c r="K531" i="17"/>
  <c r="M531" i="17" s="1"/>
  <c r="Q530" i="17"/>
  <c r="M530" i="17"/>
  <c r="L530" i="17"/>
  <c r="K530" i="17"/>
  <c r="K529" i="17"/>
  <c r="M529" i="17" s="1"/>
  <c r="K528" i="17"/>
  <c r="M528" i="17" s="1"/>
  <c r="L527" i="17"/>
  <c r="K527" i="17"/>
  <c r="M527" i="17" s="1"/>
  <c r="M526" i="17"/>
  <c r="L526" i="17"/>
  <c r="K526" i="17"/>
  <c r="K525" i="17"/>
  <c r="M524" i="17"/>
  <c r="L524" i="17"/>
  <c r="K524" i="17"/>
  <c r="K523" i="17"/>
  <c r="K522" i="17"/>
  <c r="K521" i="17"/>
  <c r="R520" i="17"/>
  <c r="Q520" i="17"/>
  <c r="P520" i="17"/>
  <c r="N520" i="17"/>
  <c r="L520" i="17"/>
  <c r="K520" i="17"/>
  <c r="M520" i="17" s="1"/>
  <c r="O520" i="17" s="1"/>
  <c r="N519" i="17"/>
  <c r="M519" i="17"/>
  <c r="K519" i="17"/>
  <c r="L519" i="17" s="1"/>
  <c r="M513" i="17"/>
  <c r="S507" i="17"/>
  <c r="O506" i="17"/>
  <c r="M506" i="17"/>
  <c r="L506" i="17"/>
  <c r="K506" i="17"/>
  <c r="K505" i="17"/>
  <c r="M505" i="17" s="1"/>
  <c r="Q504" i="17"/>
  <c r="L504" i="17"/>
  <c r="K504" i="17"/>
  <c r="M504" i="17" s="1"/>
  <c r="K503" i="17"/>
  <c r="Q502" i="17"/>
  <c r="P502" i="17"/>
  <c r="L502" i="17"/>
  <c r="K502" i="17"/>
  <c r="M502" i="17" s="1"/>
  <c r="N502" i="17" s="1"/>
  <c r="Q501" i="17"/>
  <c r="P501" i="17"/>
  <c r="M501" i="17"/>
  <c r="N501" i="17" s="1"/>
  <c r="K501" i="17"/>
  <c r="L501" i="17" s="1"/>
  <c r="O500" i="17"/>
  <c r="M500" i="17"/>
  <c r="L500" i="17"/>
  <c r="K500" i="17"/>
  <c r="K499" i="17"/>
  <c r="L498" i="17"/>
  <c r="K498" i="17"/>
  <c r="M498" i="17" s="1"/>
  <c r="K497" i="17"/>
  <c r="K496" i="17"/>
  <c r="K495" i="17"/>
  <c r="Q494" i="17"/>
  <c r="P494" i="17"/>
  <c r="O494" i="17"/>
  <c r="R494" i="17" s="1"/>
  <c r="K494" i="17"/>
  <c r="M494" i="17" s="1"/>
  <c r="N494" i="17" s="1"/>
  <c r="M493" i="17"/>
  <c r="K493" i="17"/>
  <c r="L493" i="17" s="1"/>
  <c r="Q492" i="17"/>
  <c r="M492" i="17"/>
  <c r="N492" i="17" s="1"/>
  <c r="L492" i="17"/>
  <c r="K492" i="17"/>
  <c r="M491" i="17"/>
  <c r="K491" i="17"/>
  <c r="L491" i="17" s="1"/>
  <c r="M490" i="17"/>
  <c r="L490" i="17"/>
  <c r="K490" i="17"/>
  <c r="K489" i="17"/>
  <c r="L489" i="17" s="1"/>
  <c r="M489" i="17" s="1"/>
  <c r="L488" i="17"/>
  <c r="K488" i="17"/>
  <c r="K487" i="17"/>
  <c r="K486" i="17"/>
  <c r="M486" i="17" s="1"/>
  <c r="M485" i="17"/>
  <c r="K485" i="17"/>
  <c r="L485" i="17" s="1"/>
  <c r="Q484" i="17"/>
  <c r="P484" i="17"/>
  <c r="O484" i="17"/>
  <c r="M484" i="17"/>
  <c r="N484" i="17" s="1"/>
  <c r="L484" i="17"/>
  <c r="K484" i="17"/>
  <c r="P483" i="17"/>
  <c r="O483" i="17"/>
  <c r="M483" i="17"/>
  <c r="K483" i="17"/>
  <c r="L483" i="17" s="1"/>
  <c r="K482" i="17"/>
  <c r="M481" i="17"/>
  <c r="K481" i="17"/>
  <c r="L481" i="17" s="1"/>
  <c r="K480" i="17"/>
  <c r="K479" i="17"/>
  <c r="K478" i="17"/>
  <c r="M478" i="17" s="1"/>
  <c r="Q477" i="17"/>
  <c r="P477" i="17"/>
  <c r="M477" i="17"/>
  <c r="N477" i="17" s="1"/>
  <c r="K477" i="17"/>
  <c r="L477" i="17" s="1"/>
  <c r="O476" i="17"/>
  <c r="M476" i="17"/>
  <c r="L476" i="17"/>
  <c r="K476" i="17"/>
  <c r="M470" i="17"/>
  <c r="S464" i="17"/>
  <c r="K463" i="17"/>
  <c r="M463" i="17" s="1"/>
  <c r="K462" i="17"/>
  <c r="K461" i="17"/>
  <c r="K460" i="17"/>
  <c r="Q459" i="17"/>
  <c r="P459" i="17"/>
  <c r="O459" i="17"/>
  <c r="N459" i="17"/>
  <c r="K459" i="17"/>
  <c r="M459" i="17" s="1"/>
  <c r="Q458" i="17"/>
  <c r="P458" i="17"/>
  <c r="O458" i="17"/>
  <c r="N458" i="17"/>
  <c r="L458" i="17"/>
  <c r="K458" i="17"/>
  <c r="M458" i="17" s="1"/>
  <c r="P457" i="17"/>
  <c r="O457" i="17"/>
  <c r="N457" i="17"/>
  <c r="L457" i="17"/>
  <c r="K457" i="17"/>
  <c r="M457" i="17" s="1"/>
  <c r="Q457" i="17" s="1"/>
  <c r="K456" i="17"/>
  <c r="M456" i="17" s="1"/>
  <c r="N455" i="17"/>
  <c r="L455" i="17"/>
  <c r="K455" i="17"/>
  <c r="M455" i="17" s="1"/>
  <c r="K454" i="17"/>
  <c r="K453" i="17"/>
  <c r="K452" i="17"/>
  <c r="Q451" i="17"/>
  <c r="R451" i="17" s="1"/>
  <c r="P451" i="17"/>
  <c r="O451" i="17"/>
  <c r="N451" i="17"/>
  <c r="K451" i="17"/>
  <c r="M451" i="17" s="1"/>
  <c r="Q450" i="17"/>
  <c r="P450" i="17"/>
  <c r="O450" i="17"/>
  <c r="N450" i="17"/>
  <c r="R450" i="17" s="1"/>
  <c r="L450" i="17"/>
  <c r="K450" i="17"/>
  <c r="M450" i="17" s="1"/>
  <c r="O449" i="17"/>
  <c r="K449" i="17"/>
  <c r="M449" i="17" s="1"/>
  <c r="K448" i="17"/>
  <c r="N447" i="17"/>
  <c r="L447" i="17"/>
  <c r="K447" i="17"/>
  <c r="M447" i="17" s="1"/>
  <c r="K446" i="17"/>
  <c r="K445" i="17"/>
  <c r="Q444" i="17"/>
  <c r="P444" i="17"/>
  <c r="O444" i="17"/>
  <c r="K444" i="17"/>
  <c r="M444" i="17" s="1"/>
  <c r="N444" i="17" s="1"/>
  <c r="R444" i="17" s="1"/>
  <c r="Q443" i="17"/>
  <c r="R443" i="17" s="1"/>
  <c r="P443" i="17"/>
  <c r="O443" i="17"/>
  <c r="N443" i="17"/>
  <c r="K443" i="17"/>
  <c r="M443" i="17" s="1"/>
  <c r="Q442" i="17"/>
  <c r="P442" i="17"/>
  <c r="O442" i="17"/>
  <c r="N442" i="17"/>
  <c r="R442" i="17" s="1"/>
  <c r="L442" i="17"/>
  <c r="K442" i="17"/>
  <c r="M442" i="17" s="1"/>
  <c r="K441" i="17"/>
  <c r="M441" i="17" s="1"/>
  <c r="L440" i="17"/>
  <c r="K440" i="17"/>
  <c r="L439" i="17"/>
  <c r="K439" i="17"/>
  <c r="M439" i="17" s="1"/>
  <c r="Q438" i="17"/>
  <c r="L438" i="17"/>
  <c r="K438" i="17"/>
  <c r="M438" i="17" s="1"/>
  <c r="K437" i="17"/>
  <c r="K436" i="17"/>
  <c r="Q435" i="17"/>
  <c r="P435" i="17"/>
  <c r="O435" i="17"/>
  <c r="N435" i="17"/>
  <c r="R435" i="17" s="1"/>
  <c r="K435" i="17"/>
  <c r="M435" i="17" s="1"/>
  <c r="Q434" i="17"/>
  <c r="P434" i="17"/>
  <c r="O434" i="17"/>
  <c r="N434" i="17"/>
  <c r="R434" i="17" s="1"/>
  <c r="L434" i="17"/>
  <c r="K434" i="17"/>
  <c r="M434" i="17" s="1"/>
  <c r="P433" i="17"/>
  <c r="O433" i="17"/>
  <c r="K433" i="17"/>
  <c r="M433" i="17" s="1"/>
  <c r="Q433" i="17" s="1"/>
  <c r="M427" i="17"/>
  <c r="S422" i="17"/>
  <c r="K421" i="17"/>
  <c r="K420" i="17"/>
  <c r="K419" i="17"/>
  <c r="L419" i="17" s="1"/>
  <c r="K418" i="17"/>
  <c r="L418" i="17" s="1"/>
  <c r="M417" i="17"/>
  <c r="K417" i="17"/>
  <c r="L417" i="17" s="1"/>
  <c r="N416" i="17"/>
  <c r="M416" i="17"/>
  <c r="K416" i="17"/>
  <c r="L416" i="17" s="1"/>
  <c r="O415" i="17"/>
  <c r="N415" i="17"/>
  <c r="M415" i="17"/>
  <c r="K415" i="17"/>
  <c r="L415" i="17" s="1"/>
  <c r="N414" i="17"/>
  <c r="M414" i="17"/>
  <c r="K414" i="17"/>
  <c r="L414" i="17" s="1"/>
  <c r="Q413" i="17"/>
  <c r="M413" i="17"/>
  <c r="K413" i="17"/>
  <c r="L413" i="17" s="1"/>
  <c r="K412" i="17"/>
  <c r="R411" i="17"/>
  <c r="Q411" i="17"/>
  <c r="P411" i="17"/>
  <c r="O411" i="17"/>
  <c r="M411" i="17"/>
  <c r="N411" i="17" s="1"/>
  <c r="K411" i="17"/>
  <c r="L411" i="17" s="1"/>
  <c r="K410" i="17"/>
  <c r="L410" i="17" s="1"/>
  <c r="N409" i="17"/>
  <c r="M409" i="17"/>
  <c r="K409" i="17"/>
  <c r="L409" i="17" s="1"/>
  <c r="M408" i="17"/>
  <c r="K408" i="17"/>
  <c r="L408" i="17" s="1"/>
  <c r="M407" i="17"/>
  <c r="K407" i="17"/>
  <c r="L407" i="17" s="1"/>
  <c r="K406" i="17"/>
  <c r="L406" i="17" s="1"/>
  <c r="M405" i="17"/>
  <c r="K405" i="17"/>
  <c r="L405" i="17" s="1"/>
  <c r="K404" i="17"/>
  <c r="R403" i="17"/>
  <c r="Q403" i="17"/>
  <c r="P403" i="17"/>
  <c r="O403" i="17"/>
  <c r="M403" i="17"/>
  <c r="N403" i="17" s="1"/>
  <c r="K403" i="17"/>
  <c r="L403" i="17" s="1"/>
  <c r="K402" i="17"/>
  <c r="L402" i="17" s="1"/>
  <c r="M401" i="17"/>
  <c r="K401" i="17"/>
  <c r="L401" i="17" s="1"/>
  <c r="K400" i="17"/>
  <c r="K399" i="17"/>
  <c r="L399" i="17" s="1"/>
  <c r="K398" i="17"/>
  <c r="Q397" i="17"/>
  <c r="M397" i="17"/>
  <c r="K397" i="17"/>
  <c r="L397" i="17" s="1"/>
  <c r="K396" i="17"/>
  <c r="Q395" i="17"/>
  <c r="P395" i="17"/>
  <c r="O395" i="17"/>
  <c r="M395" i="17"/>
  <c r="N395" i="17" s="1"/>
  <c r="K395" i="17"/>
  <c r="L395" i="17" s="1"/>
  <c r="K394" i="17"/>
  <c r="L394" i="17" s="1"/>
  <c r="N393" i="17"/>
  <c r="M393" i="17"/>
  <c r="K393" i="17"/>
  <c r="L393" i="17" s="1"/>
  <c r="K392" i="17"/>
  <c r="L392" i="17" s="1"/>
  <c r="K391" i="17"/>
  <c r="M385" i="17"/>
  <c r="S380" i="17"/>
  <c r="Q379" i="17"/>
  <c r="P379" i="17"/>
  <c r="N379" i="17"/>
  <c r="M379" i="17"/>
  <c r="O379" i="17" s="1"/>
  <c r="R379" i="17" s="1"/>
  <c r="L379" i="17"/>
  <c r="K379" i="17"/>
  <c r="Q378" i="17"/>
  <c r="P378" i="17"/>
  <c r="N378" i="17"/>
  <c r="M378" i="17"/>
  <c r="O378" i="17" s="1"/>
  <c r="L378" i="17"/>
  <c r="K378" i="17"/>
  <c r="Q377" i="17"/>
  <c r="P377" i="17"/>
  <c r="N377" i="17"/>
  <c r="M377" i="17"/>
  <c r="O377" i="17" s="1"/>
  <c r="L377" i="17"/>
  <c r="K377" i="17"/>
  <c r="L376" i="17"/>
  <c r="M376" i="17" s="1"/>
  <c r="K376" i="17"/>
  <c r="Q375" i="17"/>
  <c r="P375" i="17"/>
  <c r="L375" i="17"/>
  <c r="M375" i="17" s="1"/>
  <c r="K375" i="17"/>
  <c r="L374" i="17"/>
  <c r="K374" i="17"/>
  <c r="M374" i="17" s="1"/>
  <c r="K373" i="17"/>
  <c r="Q372" i="17"/>
  <c r="P372" i="17"/>
  <c r="L372" i="17"/>
  <c r="K372" i="17"/>
  <c r="M372" i="17" s="1"/>
  <c r="P371" i="17"/>
  <c r="L371" i="17"/>
  <c r="K371" i="17"/>
  <c r="M371" i="17" s="1"/>
  <c r="Q370" i="17"/>
  <c r="K370" i="17"/>
  <c r="M370" i="17" s="1"/>
  <c r="L369" i="17"/>
  <c r="K369" i="17"/>
  <c r="K368" i="17"/>
  <c r="Q367" i="17"/>
  <c r="P367" i="17"/>
  <c r="L367" i="17"/>
  <c r="K367" i="17"/>
  <c r="M367" i="17" s="1"/>
  <c r="Q366" i="17"/>
  <c r="K366" i="17"/>
  <c r="M366" i="17" s="1"/>
  <c r="K365" i="17"/>
  <c r="Q364" i="17"/>
  <c r="P364" i="17"/>
  <c r="L364" i="17"/>
  <c r="K364" i="17"/>
  <c r="M364" i="17" s="1"/>
  <c r="L363" i="17"/>
  <c r="K363" i="17"/>
  <c r="M363" i="17" s="1"/>
  <c r="K362" i="17"/>
  <c r="L361" i="17"/>
  <c r="K361" i="17"/>
  <c r="K360" i="17"/>
  <c r="Q359" i="17"/>
  <c r="P359" i="17"/>
  <c r="L359" i="17"/>
  <c r="K359" i="17"/>
  <c r="M359" i="17" s="1"/>
  <c r="Q358" i="17"/>
  <c r="P358" i="17"/>
  <c r="L358" i="17"/>
  <c r="K358" i="17"/>
  <c r="M358" i="17" s="1"/>
  <c r="K357" i="17"/>
  <c r="Q356" i="17"/>
  <c r="P356" i="17"/>
  <c r="L356" i="17"/>
  <c r="K356" i="17"/>
  <c r="M356" i="17" s="1"/>
  <c r="K355" i="17"/>
  <c r="K354" i="17"/>
  <c r="K353" i="17"/>
  <c r="K352" i="17"/>
  <c r="Q351" i="17"/>
  <c r="P351" i="17"/>
  <c r="L351" i="17"/>
  <c r="K351" i="17"/>
  <c r="M351" i="17" s="1"/>
  <c r="K350" i="17"/>
  <c r="K349" i="17"/>
  <c r="M343" i="17"/>
  <c r="S338" i="17"/>
  <c r="K337" i="17"/>
  <c r="K336" i="17"/>
  <c r="K335" i="17"/>
  <c r="K334" i="17"/>
  <c r="K333" i="17"/>
  <c r="K332" i="17"/>
  <c r="K331" i="17"/>
  <c r="K330" i="17"/>
  <c r="K329" i="17"/>
  <c r="K328" i="17"/>
  <c r="K327" i="17"/>
  <c r="K326" i="17"/>
  <c r="K325" i="17"/>
  <c r="K324" i="17"/>
  <c r="K323" i="17"/>
  <c r="K322" i="17"/>
  <c r="K321" i="17"/>
  <c r="K320" i="17"/>
  <c r="K319" i="17"/>
  <c r="K318" i="17"/>
  <c r="K317" i="17"/>
  <c r="K316" i="17"/>
  <c r="K315" i="17"/>
  <c r="K314" i="17"/>
  <c r="K313" i="17"/>
  <c r="K312" i="17"/>
  <c r="K311" i="17"/>
  <c r="K310" i="17"/>
  <c r="K309" i="17"/>
  <c r="K308" i="17"/>
  <c r="K307" i="17"/>
  <c r="M301" i="17"/>
  <c r="S296" i="17"/>
  <c r="N295" i="17"/>
  <c r="L295" i="17"/>
  <c r="K295" i="17"/>
  <c r="M295" i="17" s="1"/>
  <c r="Q294" i="17"/>
  <c r="L294" i="17"/>
  <c r="K294" i="17"/>
  <c r="M294" i="17" s="1"/>
  <c r="P293" i="17"/>
  <c r="L293" i="17"/>
  <c r="K293" i="17"/>
  <c r="M293" i="17" s="1"/>
  <c r="Q292" i="17"/>
  <c r="P292" i="17"/>
  <c r="O292" i="17"/>
  <c r="L292" i="17"/>
  <c r="K292" i="17"/>
  <c r="M292" i="17" s="1"/>
  <c r="N292" i="17" s="1"/>
  <c r="R292" i="17" s="1"/>
  <c r="R291" i="17"/>
  <c r="Q291" i="17"/>
  <c r="P291" i="17"/>
  <c r="O291" i="17"/>
  <c r="N291" i="17"/>
  <c r="L291" i="17"/>
  <c r="K291" i="17"/>
  <c r="M291" i="17" s="1"/>
  <c r="Q290" i="17"/>
  <c r="P290" i="17"/>
  <c r="O290" i="17"/>
  <c r="N290" i="17"/>
  <c r="L290" i="17"/>
  <c r="K290" i="17"/>
  <c r="M290" i="17" s="1"/>
  <c r="O289" i="17"/>
  <c r="L289" i="17"/>
  <c r="K289" i="17"/>
  <c r="M289" i="17" s="1"/>
  <c r="O288" i="17"/>
  <c r="L288" i="17"/>
  <c r="K288" i="17"/>
  <c r="M288" i="17" s="1"/>
  <c r="N287" i="17"/>
  <c r="L287" i="17"/>
  <c r="K287" i="17"/>
  <c r="M287" i="17" s="1"/>
  <c r="L286" i="17"/>
  <c r="K286" i="17"/>
  <c r="M286" i="17" s="1"/>
  <c r="Q285" i="17"/>
  <c r="P285" i="17"/>
  <c r="L285" i="17"/>
  <c r="K285" i="17"/>
  <c r="M285" i="17" s="1"/>
  <c r="Q284" i="17"/>
  <c r="P284" i="17"/>
  <c r="O284" i="17"/>
  <c r="L284" i="17"/>
  <c r="K284" i="17"/>
  <c r="M284" i="17" s="1"/>
  <c r="N284" i="17" s="1"/>
  <c r="R284" i="17" s="1"/>
  <c r="R283" i="17"/>
  <c r="Q283" i="17"/>
  <c r="P283" i="17"/>
  <c r="O283" i="17"/>
  <c r="N283" i="17"/>
  <c r="L283" i="17"/>
  <c r="K283" i="17"/>
  <c r="M283" i="17" s="1"/>
  <c r="Q282" i="17"/>
  <c r="P282" i="17"/>
  <c r="O282" i="17"/>
  <c r="N282" i="17"/>
  <c r="L282" i="17"/>
  <c r="K282" i="17"/>
  <c r="M282" i="17" s="1"/>
  <c r="P281" i="17"/>
  <c r="O281" i="17"/>
  <c r="N281" i="17"/>
  <c r="R281" i="17" s="1"/>
  <c r="L281" i="17"/>
  <c r="K281" i="17"/>
  <c r="M281" i="17" s="1"/>
  <c r="Q281" i="17" s="1"/>
  <c r="L280" i="17"/>
  <c r="K280" i="17"/>
  <c r="M280" i="17" s="1"/>
  <c r="L279" i="17"/>
  <c r="K279" i="17"/>
  <c r="L278" i="17"/>
  <c r="K278" i="17"/>
  <c r="M278" i="17" s="1"/>
  <c r="K277" i="17"/>
  <c r="Q276" i="17"/>
  <c r="P276" i="17"/>
  <c r="O276" i="17"/>
  <c r="K276" i="17"/>
  <c r="M276" i="17" s="1"/>
  <c r="N276" i="17" s="1"/>
  <c r="L275" i="17"/>
  <c r="K275" i="17"/>
  <c r="Q274" i="17"/>
  <c r="P274" i="17"/>
  <c r="O274" i="17"/>
  <c r="N274" i="17"/>
  <c r="L274" i="17"/>
  <c r="K274" i="17"/>
  <c r="M274" i="17" s="1"/>
  <c r="K273" i="17"/>
  <c r="O272" i="17"/>
  <c r="K272" i="17"/>
  <c r="M272" i="17" s="1"/>
  <c r="L271" i="17"/>
  <c r="K271" i="17"/>
  <c r="K270" i="17"/>
  <c r="M270" i="17" s="1"/>
  <c r="K269" i="17"/>
  <c r="K268" i="17"/>
  <c r="L267" i="17"/>
  <c r="K267" i="17"/>
  <c r="Q266" i="17"/>
  <c r="P266" i="17"/>
  <c r="O266" i="17"/>
  <c r="N266" i="17"/>
  <c r="L266" i="17"/>
  <c r="K266" i="17"/>
  <c r="M266" i="17" s="1"/>
  <c r="L265" i="17"/>
  <c r="K265" i="17"/>
  <c r="M265" i="17" s="1"/>
  <c r="M259" i="17"/>
  <c r="S254" i="17"/>
  <c r="K253" i="17"/>
  <c r="K252" i="17"/>
  <c r="K251" i="17"/>
  <c r="L251" i="17" s="1"/>
  <c r="K250" i="17"/>
  <c r="L250" i="17" s="1"/>
  <c r="Q249" i="17"/>
  <c r="P249" i="17"/>
  <c r="M249" i="17"/>
  <c r="O249" i="17" s="1"/>
  <c r="K249" i="17"/>
  <c r="L249" i="17" s="1"/>
  <c r="P248" i="17"/>
  <c r="O248" i="17"/>
  <c r="N248" i="17"/>
  <c r="R248" i="17" s="1"/>
  <c r="M248" i="17"/>
  <c r="Q248" i="17" s="1"/>
  <c r="K248" i="17"/>
  <c r="L248" i="17" s="1"/>
  <c r="K247" i="17"/>
  <c r="L247" i="17" s="1"/>
  <c r="N246" i="17"/>
  <c r="M246" i="17"/>
  <c r="K246" i="17"/>
  <c r="L246" i="17" s="1"/>
  <c r="K245" i="17"/>
  <c r="L245" i="17" s="1"/>
  <c r="K244" i="17"/>
  <c r="K243" i="17"/>
  <c r="L243" i="17" s="1"/>
  <c r="K242" i="17"/>
  <c r="L242" i="17" s="1"/>
  <c r="Q241" i="17"/>
  <c r="P241" i="17"/>
  <c r="O241" i="17"/>
  <c r="N241" i="17"/>
  <c r="M241" i="17"/>
  <c r="K241" i="17"/>
  <c r="L241" i="17" s="1"/>
  <c r="K240" i="17"/>
  <c r="L240" i="17" s="1"/>
  <c r="K239" i="17"/>
  <c r="L239" i="17" s="1"/>
  <c r="K238" i="17"/>
  <c r="L238" i="17" s="1"/>
  <c r="K237" i="17"/>
  <c r="L237" i="17" s="1"/>
  <c r="K236" i="17"/>
  <c r="K235" i="17"/>
  <c r="L235" i="17" s="1"/>
  <c r="K234" i="17"/>
  <c r="L234" i="17" s="1"/>
  <c r="O233" i="17"/>
  <c r="N233" i="17"/>
  <c r="M233" i="17"/>
  <c r="Q233" i="17" s="1"/>
  <c r="K233" i="17"/>
  <c r="L233" i="17" s="1"/>
  <c r="K232" i="17"/>
  <c r="L232" i="17" s="1"/>
  <c r="M231" i="17"/>
  <c r="K231" i="17"/>
  <c r="L231" i="17" s="1"/>
  <c r="K230" i="17"/>
  <c r="Q229" i="17"/>
  <c r="M229" i="17"/>
  <c r="K229" i="17"/>
  <c r="L229" i="17" s="1"/>
  <c r="K228" i="17"/>
  <c r="K227" i="17"/>
  <c r="L227" i="17" s="1"/>
  <c r="K226" i="17"/>
  <c r="L226" i="17" s="1"/>
  <c r="N225" i="17"/>
  <c r="M225" i="17"/>
  <c r="K225" i="17"/>
  <c r="L225" i="17" s="1"/>
  <c r="K224" i="17"/>
  <c r="L224" i="17" s="1"/>
  <c r="M223" i="17"/>
  <c r="K223" i="17"/>
  <c r="L223" i="17" s="1"/>
  <c r="M217" i="17"/>
  <c r="S212" i="17"/>
  <c r="Q211" i="17"/>
  <c r="P211" i="17"/>
  <c r="M211" i="17"/>
  <c r="O211" i="17" s="1"/>
  <c r="L211" i="17"/>
  <c r="K211" i="17"/>
  <c r="Q210" i="17"/>
  <c r="P210" i="17"/>
  <c r="M210" i="17"/>
  <c r="O210" i="17" s="1"/>
  <c r="L210" i="17"/>
  <c r="K210" i="17"/>
  <c r="L209" i="17"/>
  <c r="M209" i="17" s="1"/>
  <c r="K209" i="17"/>
  <c r="L208" i="17"/>
  <c r="M208" i="17" s="1"/>
  <c r="K208" i="17"/>
  <c r="Q207" i="17"/>
  <c r="P207" i="17"/>
  <c r="M207" i="17"/>
  <c r="O207" i="17" s="1"/>
  <c r="L207" i="17"/>
  <c r="K207" i="17"/>
  <c r="Q206" i="17"/>
  <c r="P206" i="17"/>
  <c r="M206" i="17"/>
  <c r="O206" i="17" s="1"/>
  <c r="L206" i="17"/>
  <c r="K206" i="17"/>
  <c r="Q205" i="17"/>
  <c r="P205" i="17"/>
  <c r="M205" i="17"/>
  <c r="O205" i="17" s="1"/>
  <c r="L205" i="17"/>
  <c r="K205" i="17"/>
  <c r="Q204" i="17"/>
  <c r="P204" i="17"/>
  <c r="L204" i="17"/>
  <c r="M204" i="17" s="1"/>
  <c r="K204" i="17"/>
  <c r="Q203" i="17"/>
  <c r="P203" i="17"/>
  <c r="M203" i="17"/>
  <c r="O203" i="17" s="1"/>
  <c r="L203" i="17"/>
  <c r="K203" i="17"/>
  <c r="Q202" i="17"/>
  <c r="P202" i="17"/>
  <c r="M202" i="17"/>
  <c r="O202" i="17" s="1"/>
  <c r="L202" i="17"/>
  <c r="K202" i="17"/>
  <c r="Q201" i="17"/>
  <c r="P201" i="17"/>
  <c r="L201" i="17"/>
  <c r="M201" i="17" s="1"/>
  <c r="K201" i="17"/>
  <c r="Q200" i="17"/>
  <c r="P200" i="17"/>
  <c r="M200" i="17"/>
  <c r="O200" i="17" s="1"/>
  <c r="L200" i="17"/>
  <c r="K200" i="17"/>
  <c r="Q199" i="17"/>
  <c r="P199" i="17"/>
  <c r="M199" i="17"/>
  <c r="O199" i="17" s="1"/>
  <c r="L199" i="17"/>
  <c r="K199" i="17"/>
  <c r="Q198" i="17"/>
  <c r="P198" i="17"/>
  <c r="M198" i="17"/>
  <c r="O198" i="17" s="1"/>
  <c r="L198" i="17"/>
  <c r="K198" i="17"/>
  <c r="Q197" i="17"/>
  <c r="P197" i="17"/>
  <c r="M197" i="17"/>
  <c r="O197" i="17" s="1"/>
  <c r="L197" i="17"/>
  <c r="K197" i="17"/>
  <c r="L196" i="17"/>
  <c r="M196" i="17" s="1"/>
  <c r="K196" i="17"/>
  <c r="Q195" i="17"/>
  <c r="L195" i="17"/>
  <c r="M195" i="17" s="1"/>
  <c r="K195" i="17"/>
  <c r="P194" i="17"/>
  <c r="L194" i="17"/>
  <c r="M194" i="17" s="1"/>
  <c r="K194" i="17"/>
  <c r="L193" i="17"/>
  <c r="M193" i="17" s="1"/>
  <c r="K193" i="17"/>
  <c r="Q192" i="17"/>
  <c r="P192" i="17"/>
  <c r="L192" i="17"/>
  <c r="M192" i="17" s="1"/>
  <c r="K192" i="17"/>
  <c r="Q191" i="17"/>
  <c r="P191" i="17"/>
  <c r="M191" i="17"/>
  <c r="O191" i="17" s="1"/>
  <c r="L191" i="17"/>
  <c r="K191" i="17"/>
  <c r="Q190" i="17"/>
  <c r="P190" i="17"/>
  <c r="M190" i="17"/>
  <c r="O190" i="17" s="1"/>
  <c r="L190" i="17"/>
  <c r="K190" i="17"/>
  <c r="Q189" i="17"/>
  <c r="P189" i="17"/>
  <c r="M189" i="17"/>
  <c r="O189" i="17" s="1"/>
  <c r="L189" i="17"/>
  <c r="K189" i="17"/>
  <c r="Q188" i="17"/>
  <c r="P188" i="17"/>
  <c r="M188" i="17"/>
  <c r="O188" i="17" s="1"/>
  <c r="L188" i="17"/>
  <c r="K188" i="17"/>
  <c r="Q187" i="17"/>
  <c r="L187" i="17"/>
  <c r="M187" i="17" s="1"/>
  <c r="K187" i="17"/>
  <c r="Q186" i="17"/>
  <c r="P186" i="17"/>
  <c r="M186" i="17"/>
  <c r="O186" i="17" s="1"/>
  <c r="L186" i="17"/>
  <c r="K186" i="17"/>
  <c r="Q185" i="17"/>
  <c r="P185" i="17"/>
  <c r="L185" i="17"/>
  <c r="M185" i="17" s="1"/>
  <c r="K185" i="17"/>
  <c r="Q184" i="17"/>
  <c r="P184" i="17"/>
  <c r="M184" i="17"/>
  <c r="O184" i="17" s="1"/>
  <c r="L184" i="17"/>
  <c r="K184" i="17"/>
  <c r="Q183" i="17"/>
  <c r="P183" i="17"/>
  <c r="M183" i="17"/>
  <c r="O183" i="17" s="1"/>
  <c r="L183" i="17"/>
  <c r="K183" i="17"/>
  <c r="Q182" i="17"/>
  <c r="P182" i="17"/>
  <c r="M182" i="17"/>
  <c r="O182" i="17" s="1"/>
  <c r="L182" i="17"/>
  <c r="K182" i="17"/>
  <c r="Q181" i="17"/>
  <c r="P181" i="17"/>
  <c r="M181" i="17"/>
  <c r="O181" i="17" s="1"/>
  <c r="L181" i="17"/>
  <c r="K181" i="17"/>
  <c r="M175" i="17"/>
  <c r="S170" i="17"/>
  <c r="Q169" i="17"/>
  <c r="P169" i="17"/>
  <c r="K169" i="17"/>
  <c r="M169" i="17" s="1"/>
  <c r="O169" i="17" s="1"/>
  <c r="Q168" i="17"/>
  <c r="P168" i="17"/>
  <c r="M168" i="17"/>
  <c r="O168" i="17" s="1"/>
  <c r="K168" i="17"/>
  <c r="L168" i="17" s="1"/>
  <c r="M167" i="17"/>
  <c r="L167" i="17"/>
  <c r="K167" i="17"/>
  <c r="K166" i="17"/>
  <c r="O165" i="17"/>
  <c r="M165" i="17"/>
  <c r="L165" i="17"/>
  <c r="K165" i="17"/>
  <c r="M164" i="17"/>
  <c r="K164" i="17"/>
  <c r="L164" i="17" s="1"/>
  <c r="O163" i="17"/>
  <c r="K163" i="17"/>
  <c r="M163" i="17" s="1"/>
  <c r="K162" i="17"/>
  <c r="L162" i="17" s="1"/>
  <c r="M162" i="17" s="1"/>
  <c r="L161" i="17"/>
  <c r="K161" i="17"/>
  <c r="M161" i="17" s="1"/>
  <c r="M160" i="17"/>
  <c r="K160" i="17"/>
  <c r="L160" i="17" s="1"/>
  <c r="L159" i="17"/>
  <c r="K159" i="17"/>
  <c r="M159" i="17" s="1"/>
  <c r="K158" i="17"/>
  <c r="O157" i="17"/>
  <c r="N157" i="17"/>
  <c r="M157" i="17"/>
  <c r="L157" i="17"/>
  <c r="K157" i="17"/>
  <c r="K156" i="17"/>
  <c r="O155" i="17"/>
  <c r="N155" i="17"/>
  <c r="K155" i="17"/>
  <c r="M155" i="17" s="1"/>
  <c r="K154" i="17"/>
  <c r="K153" i="17"/>
  <c r="M153" i="17" s="1"/>
  <c r="M152" i="17"/>
  <c r="K152" i="17"/>
  <c r="L152" i="17" s="1"/>
  <c r="L151" i="17"/>
  <c r="K151" i="17"/>
  <c r="M151" i="17" s="1"/>
  <c r="K150" i="17"/>
  <c r="L149" i="17"/>
  <c r="M149" i="17" s="1"/>
  <c r="K149" i="17"/>
  <c r="M148" i="17"/>
  <c r="K148" i="17"/>
  <c r="L148" i="17" s="1"/>
  <c r="K147" i="17"/>
  <c r="O146" i="17"/>
  <c r="N146" i="17"/>
  <c r="M146" i="17"/>
  <c r="K146" i="17"/>
  <c r="L146" i="17" s="1"/>
  <c r="L145" i="17"/>
  <c r="K145" i="17"/>
  <c r="M144" i="17"/>
  <c r="K144" i="17"/>
  <c r="L144" i="17" s="1"/>
  <c r="L143" i="17"/>
  <c r="K143" i="17"/>
  <c r="M143" i="17" s="1"/>
  <c r="K142" i="17"/>
  <c r="O141" i="17"/>
  <c r="N141" i="17"/>
  <c r="M141" i="17"/>
  <c r="L141" i="17"/>
  <c r="K141" i="17"/>
  <c r="K140" i="17"/>
  <c r="O139" i="17"/>
  <c r="N139" i="17"/>
  <c r="K139" i="17"/>
  <c r="M139" i="17" s="1"/>
  <c r="M133" i="17"/>
  <c r="S128" i="17"/>
  <c r="M127" i="17"/>
  <c r="L127" i="17"/>
  <c r="K127" i="17"/>
  <c r="K126" i="17"/>
  <c r="M125" i="17"/>
  <c r="L125" i="17"/>
  <c r="K125" i="17"/>
  <c r="K124" i="17"/>
  <c r="M123" i="17"/>
  <c r="K123" i="17"/>
  <c r="L123" i="17" s="1"/>
  <c r="K122" i="17"/>
  <c r="K121" i="17"/>
  <c r="M120" i="17"/>
  <c r="L120" i="17"/>
  <c r="K120" i="17"/>
  <c r="K119" i="17"/>
  <c r="L119" i="17" s="1"/>
  <c r="M119" i="17" s="1"/>
  <c r="K118" i="17"/>
  <c r="K117" i="17"/>
  <c r="L117" i="17" s="1"/>
  <c r="M117" i="17" s="1"/>
  <c r="L116" i="17"/>
  <c r="K116" i="17"/>
  <c r="K115" i="17"/>
  <c r="L115" i="17" s="1"/>
  <c r="M115" i="17" s="1"/>
  <c r="L114" i="17"/>
  <c r="K114" i="17"/>
  <c r="K113" i="17"/>
  <c r="N112" i="17"/>
  <c r="L112" i="17"/>
  <c r="M112" i="17" s="1"/>
  <c r="K112" i="17"/>
  <c r="L111" i="17"/>
  <c r="M111" i="17" s="1"/>
  <c r="K111" i="17"/>
  <c r="K110" i="17"/>
  <c r="L109" i="17"/>
  <c r="M109" i="17" s="1"/>
  <c r="K109" i="17"/>
  <c r="K108" i="17"/>
  <c r="K107" i="17"/>
  <c r="L107" i="17" s="1"/>
  <c r="M107" i="17" s="1"/>
  <c r="K106" i="17"/>
  <c r="K105" i="17"/>
  <c r="M104" i="17"/>
  <c r="L104" i="17"/>
  <c r="K104" i="17"/>
  <c r="M103" i="17"/>
  <c r="K103" i="17"/>
  <c r="L103" i="17" s="1"/>
  <c r="K102" i="17"/>
  <c r="M101" i="17"/>
  <c r="K101" i="17"/>
  <c r="L101" i="17" s="1"/>
  <c r="K100" i="17"/>
  <c r="L100" i="17" s="1"/>
  <c r="K99" i="17"/>
  <c r="L99" i="17" s="1"/>
  <c r="M99" i="17" s="1"/>
  <c r="K98" i="17"/>
  <c r="K97" i="17"/>
  <c r="M91" i="17"/>
  <c r="S85" i="17"/>
  <c r="K84" i="17"/>
  <c r="M84" i="17" s="1"/>
  <c r="K83" i="17"/>
  <c r="M83" i="17" s="1"/>
  <c r="M82" i="17"/>
  <c r="K82" i="17"/>
  <c r="L82" i="17" s="1"/>
  <c r="K81" i="17"/>
  <c r="M81" i="17" s="1"/>
  <c r="M80" i="17"/>
  <c r="K80" i="17"/>
  <c r="L80" i="17" s="1"/>
  <c r="M79" i="17"/>
  <c r="K79" i="17"/>
  <c r="L79" i="17" s="1"/>
  <c r="K78" i="17"/>
  <c r="Q77" i="17"/>
  <c r="M77" i="17"/>
  <c r="L77" i="17"/>
  <c r="K77" i="17"/>
  <c r="L76" i="17"/>
  <c r="K76" i="17"/>
  <c r="M76" i="17" s="1"/>
  <c r="K75" i="17"/>
  <c r="M75" i="17" s="1"/>
  <c r="L74" i="17"/>
  <c r="K74" i="17"/>
  <c r="M74" i="17" s="1"/>
  <c r="K73" i="17"/>
  <c r="Q72" i="17"/>
  <c r="M72" i="17"/>
  <c r="K72" i="17"/>
  <c r="L72" i="17" s="1"/>
  <c r="K71" i="17"/>
  <c r="L71" i="17" s="1"/>
  <c r="K70" i="17"/>
  <c r="M69" i="17"/>
  <c r="L69" i="17"/>
  <c r="K69" i="17"/>
  <c r="K68" i="17"/>
  <c r="L68" i="17" s="1"/>
  <c r="K67" i="17"/>
  <c r="M67" i="17" s="1"/>
  <c r="M66" i="17"/>
  <c r="L66" i="17"/>
  <c r="K66" i="17"/>
  <c r="K65" i="17"/>
  <c r="M65" i="17" s="1"/>
  <c r="Q64" i="17"/>
  <c r="M64" i="17"/>
  <c r="K64" i="17"/>
  <c r="L64" i="17" s="1"/>
  <c r="Q63" i="17"/>
  <c r="M63" i="17"/>
  <c r="K63" i="17"/>
  <c r="L63" i="17" s="1"/>
  <c r="K62" i="17"/>
  <c r="M61" i="17"/>
  <c r="L61" i="17"/>
  <c r="K61" i="17"/>
  <c r="K60" i="17"/>
  <c r="M60" i="17" s="1"/>
  <c r="Q59" i="17"/>
  <c r="K59" i="17"/>
  <c r="M59" i="17" s="1"/>
  <c r="L58" i="17"/>
  <c r="K58" i="17"/>
  <c r="M58" i="17" s="1"/>
  <c r="K57" i="17"/>
  <c r="M57" i="17" s="1"/>
  <c r="Q56" i="17"/>
  <c r="M56" i="17"/>
  <c r="K56" i="17"/>
  <c r="L56" i="17" s="1"/>
  <c r="K55" i="17"/>
  <c r="M55" i="17" s="1"/>
  <c r="K54" i="17"/>
  <c r="M48" i="17"/>
  <c r="S42" i="17"/>
  <c r="K41" i="17"/>
  <c r="M41" i="17" s="1"/>
  <c r="Q40" i="17"/>
  <c r="P40" i="17"/>
  <c r="K40" i="17"/>
  <c r="M40" i="17" s="1"/>
  <c r="K39" i="17"/>
  <c r="K38" i="17"/>
  <c r="K37" i="17"/>
  <c r="K36" i="17"/>
  <c r="K35" i="17"/>
  <c r="K34" i="17"/>
  <c r="K33" i="17"/>
  <c r="K32" i="17"/>
  <c r="K31" i="17"/>
  <c r="K30" i="17"/>
  <c r="K29" i="17"/>
  <c r="K28" i="17"/>
  <c r="K27" i="17"/>
  <c r="K26" i="17"/>
  <c r="K25" i="17"/>
  <c r="K24" i="17"/>
  <c r="K23" i="17"/>
  <c r="K22" i="17"/>
  <c r="K21" i="17"/>
  <c r="K20" i="17"/>
  <c r="K19" i="17"/>
  <c r="K18" i="17"/>
  <c r="K17" i="17"/>
  <c r="K16" i="17"/>
  <c r="K15" i="17"/>
  <c r="K14" i="17"/>
  <c r="K13" i="17"/>
  <c r="K12" i="17"/>
  <c r="K11" i="17"/>
  <c r="Q111" i="17" l="1"/>
  <c r="P111" i="17"/>
  <c r="O111" i="17"/>
  <c r="N111" i="17"/>
  <c r="Q151" i="17"/>
  <c r="P151" i="17"/>
  <c r="O151" i="17"/>
  <c r="N151" i="17"/>
  <c r="R151" i="17" s="1"/>
  <c r="Q107" i="17"/>
  <c r="P107" i="17"/>
  <c r="N107" i="17"/>
  <c r="Q117" i="17"/>
  <c r="P117" i="17"/>
  <c r="O117" i="17"/>
  <c r="N117" i="17"/>
  <c r="Q109" i="17"/>
  <c r="P109" i="17"/>
  <c r="N109" i="17"/>
  <c r="Q162" i="17"/>
  <c r="P162" i="17"/>
  <c r="N162" i="17"/>
  <c r="R162" i="17" s="1"/>
  <c r="O162" i="17"/>
  <c r="P84" i="17"/>
  <c r="O84" i="17"/>
  <c r="N84" i="17"/>
  <c r="Q84" i="17"/>
  <c r="P55" i="17"/>
  <c r="O55" i="17"/>
  <c r="N55" i="17"/>
  <c r="R55" i="17" s="1"/>
  <c r="Q55" i="17"/>
  <c r="P82" i="17"/>
  <c r="O82" i="17"/>
  <c r="N82" i="17"/>
  <c r="Q82" i="17"/>
  <c r="L108" i="17"/>
  <c r="M108" i="17" s="1"/>
  <c r="Q148" i="17"/>
  <c r="P148" i="17"/>
  <c r="O148" i="17"/>
  <c r="N148" i="17"/>
  <c r="O524" i="17"/>
  <c r="Q524" i="17"/>
  <c r="P524" i="17"/>
  <c r="N524" i="17"/>
  <c r="R524" i="17" s="1"/>
  <c r="M102" i="17"/>
  <c r="Q153" i="17"/>
  <c r="P153" i="17"/>
  <c r="O153" i="17"/>
  <c r="N153" i="17"/>
  <c r="O41" i="17"/>
  <c r="N41" i="17"/>
  <c r="Q41" i="17"/>
  <c r="P41" i="17"/>
  <c r="P57" i="17"/>
  <c r="O57" i="17"/>
  <c r="N57" i="17"/>
  <c r="R57" i="17" s="1"/>
  <c r="Q57" i="17"/>
  <c r="P74" i="17"/>
  <c r="O74" i="17"/>
  <c r="N74" i="17"/>
  <c r="Q74" i="17"/>
  <c r="Q119" i="17"/>
  <c r="P119" i="17"/>
  <c r="O119" i="17"/>
  <c r="N119" i="17"/>
  <c r="Q149" i="17"/>
  <c r="P149" i="17"/>
  <c r="N149" i="17"/>
  <c r="O149" i="17" s="1"/>
  <c r="O193" i="17"/>
  <c r="N193" i="17"/>
  <c r="Q193" i="17"/>
  <c r="P193" i="17"/>
  <c r="M232" i="17"/>
  <c r="M273" i="17"/>
  <c r="L273" i="17"/>
  <c r="M349" i="17"/>
  <c r="L349" i="17"/>
  <c r="L456" i="17"/>
  <c r="M545" i="17"/>
  <c r="M656" i="17"/>
  <c r="L656" i="17"/>
  <c r="L696" i="17"/>
  <c r="P866" i="17"/>
  <c r="Q866" i="17"/>
  <c r="O866" i="17"/>
  <c r="N866" i="17"/>
  <c r="M982" i="17"/>
  <c r="L982" i="17"/>
  <c r="Q1281" i="17"/>
  <c r="O1281" i="17"/>
  <c r="N1281" i="17"/>
  <c r="R1281" i="17" s="1"/>
  <c r="M36" i="17"/>
  <c r="L36" i="17"/>
  <c r="M39" i="17"/>
  <c r="L39" i="17"/>
  <c r="L41" i="17"/>
  <c r="L55" i="17"/>
  <c r="L57" i="17"/>
  <c r="L60" i="17"/>
  <c r="M68" i="17"/>
  <c r="M71" i="17"/>
  <c r="P77" i="17"/>
  <c r="O77" i="17"/>
  <c r="N77" i="17"/>
  <c r="L84" i="17"/>
  <c r="Q99" i="17"/>
  <c r="P99" i="17"/>
  <c r="O99" i="17"/>
  <c r="N99" i="17"/>
  <c r="Q112" i="17"/>
  <c r="P112" i="17"/>
  <c r="O112" i="17"/>
  <c r="M116" i="17"/>
  <c r="Q143" i="17"/>
  <c r="P143" i="17"/>
  <c r="O143" i="17"/>
  <c r="N143" i="17"/>
  <c r="Q146" i="17"/>
  <c r="R146" i="17" s="1"/>
  <c r="P146" i="17"/>
  <c r="M154" i="17"/>
  <c r="L154" i="17"/>
  <c r="Q225" i="17"/>
  <c r="P225" i="17"/>
  <c r="O225" i="17"/>
  <c r="R276" i="17"/>
  <c r="M318" i="17"/>
  <c r="L318" i="17"/>
  <c r="Q401" i="17"/>
  <c r="P401" i="17"/>
  <c r="O401" i="17"/>
  <c r="N401" i="17"/>
  <c r="O519" i="17"/>
  <c r="Q519" i="17"/>
  <c r="P519" i="17"/>
  <c r="O533" i="17"/>
  <c r="N533" i="17"/>
  <c r="Q533" i="17"/>
  <c r="P533" i="17"/>
  <c r="L545" i="17"/>
  <c r="N650" i="17"/>
  <c r="Q650" i="17"/>
  <c r="P650" i="17"/>
  <c r="O650" i="17"/>
  <c r="M670" i="17"/>
  <c r="L670" i="17"/>
  <c r="M835" i="17"/>
  <c r="L835" i="17"/>
  <c r="P1281" i="17"/>
  <c r="P79" i="17"/>
  <c r="O79" i="17"/>
  <c r="N79" i="17"/>
  <c r="Q125" i="17"/>
  <c r="P125" i="17"/>
  <c r="P278" i="17"/>
  <c r="O278" i="17"/>
  <c r="N278" i="17"/>
  <c r="Q278" i="17"/>
  <c r="L391" i="17"/>
  <c r="M391" i="17"/>
  <c r="N481" i="17"/>
  <c r="Q481" i="17"/>
  <c r="P481" i="17"/>
  <c r="O481" i="17"/>
  <c r="P547" i="17"/>
  <c r="Q547" i="17"/>
  <c r="N547" i="17"/>
  <c r="Q614" i="17"/>
  <c r="P614" i="17"/>
  <c r="O614" i="17"/>
  <c r="R614" i="17" s="1"/>
  <c r="M62" i="17"/>
  <c r="L62" i="17"/>
  <c r="Q115" i="17"/>
  <c r="P115" i="17"/>
  <c r="O115" i="17"/>
  <c r="N115" i="17"/>
  <c r="N125" i="17"/>
  <c r="Q160" i="17"/>
  <c r="P160" i="17"/>
  <c r="O160" i="17"/>
  <c r="L529" i="17"/>
  <c r="P696" i="17"/>
  <c r="O696" i="17"/>
  <c r="Q696" i="17"/>
  <c r="N696" i="17"/>
  <c r="M771" i="17"/>
  <c r="P60" i="17"/>
  <c r="O60" i="17"/>
  <c r="N60" i="17"/>
  <c r="Q60" i="17"/>
  <c r="L98" i="17"/>
  <c r="M98" i="17" s="1"/>
  <c r="L142" i="17"/>
  <c r="M142" i="17" s="1"/>
  <c r="L153" i="17"/>
  <c r="N160" i="17"/>
  <c r="L253" i="17"/>
  <c r="M253" i="17"/>
  <c r="M352" i="17"/>
  <c r="L352" i="17"/>
  <c r="Q574" i="17"/>
  <c r="P574" i="17"/>
  <c r="O574" i="17"/>
  <c r="N574" i="17"/>
  <c r="M25" i="17"/>
  <c r="L25" i="17"/>
  <c r="M28" i="17"/>
  <c r="L28" i="17"/>
  <c r="P58" i="17"/>
  <c r="O58" i="17"/>
  <c r="N58" i="17"/>
  <c r="R58" i="17" s="1"/>
  <c r="Q58" i="17"/>
  <c r="P63" i="17"/>
  <c r="O63" i="17"/>
  <c r="N63" i="17"/>
  <c r="L106" i="17"/>
  <c r="M106" i="17" s="1"/>
  <c r="R112" i="17"/>
  <c r="Q123" i="17"/>
  <c r="P123" i="17"/>
  <c r="N123" i="17"/>
  <c r="M140" i="17"/>
  <c r="L140" i="17"/>
  <c r="Q164" i="17"/>
  <c r="P164" i="17"/>
  <c r="O164" i="17"/>
  <c r="N164" i="17"/>
  <c r="Q167" i="17"/>
  <c r="P167" i="17"/>
  <c r="O167" i="17"/>
  <c r="N167" i="17"/>
  <c r="R225" i="17"/>
  <c r="M350" i="17"/>
  <c r="L350" i="17"/>
  <c r="N478" i="17"/>
  <c r="R478" i="17" s="1"/>
  <c r="Q478" i="17"/>
  <c r="P478" i="17"/>
  <c r="O478" i="17"/>
  <c r="R519" i="17"/>
  <c r="M645" i="17"/>
  <c r="L645" i="17"/>
  <c r="M737" i="17"/>
  <c r="L737" i="17"/>
  <c r="Q908" i="17"/>
  <c r="P908" i="17"/>
  <c r="O908" i="17"/>
  <c r="N908" i="17"/>
  <c r="Q265" i="17"/>
  <c r="P265" i="17"/>
  <c r="O265" i="17"/>
  <c r="M314" i="17"/>
  <c r="L314" i="17"/>
  <c r="P397" i="17"/>
  <c r="O397" i="17"/>
  <c r="N397" i="17"/>
  <c r="Q409" i="17"/>
  <c r="P409" i="17"/>
  <c r="N476" i="17"/>
  <c r="Q476" i="17"/>
  <c r="P476" i="17"/>
  <c r="N500" i="17"/>
  <c r="R500" i="17" s="1"/>
  <c r="Q500" i="17"/>
  <c r="P500" i="17"/>
  <c r="Q589" i="17"/>
  <c r="P589" i="17"/>
  <c r="O589" i="17"/>
  <c r="N589" i="17"/>
  <c r="R589" i="17" s="1"/>
  <c r="M664" i="17"/>
  <c r="L664" i="17"/>
  <c r="Q1089" i="17"/>
  <c r="P1089" i="17"/>
  <c r="O1089" i="17"/>
  <c r="N1089" i="17"/>
  <c r="Q101" i="17"/>
  <c r="P101" i="17"/>
  <c r="O101" i="17"/>
  <c r="N101" i="17"/>
  <c r="O529" i="17"/>
  <c r="N529" i="17"/>
  <c r="R529" i="17" s="1"/>
  <c r="Q529" i="17"/>
  <c r="P529" i="17"/>
  <c r="P882" i="17"/>
  <c r="Q882" i="17"/>
  <c r="O882" i="17"/>
  <c r="N882" i="17"/>
  <c r="L990" i="17"/>
  <c r="M990" i="17" s="1"/>
  <c r="P83" i="17"/>
  <c r="O83" i="17"/>
  <c r="N83" i="17"/>
  <c r="Q83" i="17"/>
  <c r="Q456" i="17"/>
  <c r="P456" i="17"/>
  <c r="O456" i="17"/>
  <c r="N456" i="17"/>
  <c r="N655" i="17"/>
  <c r="O655" i="17"/>
  <c r="Q655" i="17"/>
  <c r="P655" i="17"/>
  <c r="M23" i="17"/>
  <c r="L23" i="17"/>
  <c r="M34" i="17"/>
  <c r="L34" i="17"/>
  <c r="P66" i="17"/>
  <c r="O66" i="17"/>
  <c r="N66" i="17"/>
  <c r="P75" i="17"/>
  <c r="O75" i="17"/>
  <c r="N75" i="17"/>
  <c r="Q103" i="17"/>
  <c r="P103" i="17"/>
  <c r="O103" i="17"/>
  <c r="N103" i="17"/>
  <c r="Q120" i="17"/>
  <c r="P120" i="17"/>
  <c r="M158" i="17"/>
  <c r="L158" i="17"/>
  <c r="M12" i="17"/>
  <c r="L12" i="17"/>
  <c r="M26" i="17"/>
  <c r="L26" i="17"/>
  <c r="P61" i="17"/>
  <c r="O61" i="17"/>
  <c r="N61" i="17"/>
  <c r="Q66" i="17"/>
  <c r="P69" i="17"/>
  <c r="O69" i="17"/>
  <c r="N69" i="17"/>
  <c r="Q69" i="17"/>
  <c r="Q75" i="17"/>
  <c r="N120" i="17"/>
  <c r="Q144" i="17"/>
  <c r="P144" i="17"/>
  <c r="O144" i="17"/>
  <c r="Q159" i="17"/>
  <c r="P159" i="17"/>
  <c r="O159" i="17"/>
  <c r="N159" i="17"/>
  <c r="R159" i="17" s="1"/>
  <c r="L230" i="17"/>
  <c r="M230" i="17"/>
  <c r="Q581" i="17"/>
  <c r="P581" i="17"/>
  <c r="O581" i="17"/>
  <c r="N581" i="17"/>
  <c r="R581" i="17" s="1"/>
  <c r="P705" i="17"/>
  <c r="Q705" i="17"/>
  <c r="O705" i="17"/>
  <c r="N705" i="17"/>
  <c r="P709" i="17"/>
  <c r="Q709" i="17"/>
  <c r="N709" i="17"/>
  <c r="L773" i="17"/>
  <c r="M773" i="17"/>
  <c r="Q781" i="17"/>
  <c r="P781" i="17"/>
  <c r="O781" i="17"/>
  <c r="N781" i="17"/>
  <c r="M54" i="17"/>
  <c r="L54" i="17"/>
  <c r="P67" i="17"/>
  <c r="O67" i="17"/>
  <c r="N67" i="17"/>
  <c r="R67" i="17" s="1"/>
  <c r="Q67" i="17"/>
  <c r="Q104" i="17"/>
  <c r="P104" i="17"/>
  <c r="O104" i="17"/>
  <c r="R141" i="17"/>
  <c r="Q223" i="17"/>
  <c r="P223" i="17"/>
  <c r="O223" i="17"/>
  <c r="N223" i="17"/>
  <c r="Q578" i="17"/>
  <c r="P578" i="17"/>
  <c r="O578" i="17"/>
  <c r="N578" i="17"/>
  <c r="R578" i="17" s="1"/>
  <c r="M659" i="17"/>
  <c r="L659" i="17"/>
  <c r="M73" i="17"/>
  <c r="L73" i="17"/>
  <c r="Q79" i="17"/>
  <c r="N104" i="17"/>
  <c r="M20" i="17"/>
  <c r="L20" i="17"/>
  <c r="M37" i="17"/>
  <c r="L37" i="17"/>
  <c r="M100" i="17"/>
  <c r="Q127" i="17"/>
  <c r="P127" i="17"/>
  <c r="O127" i="17"/>
  <c r="N127" i="17"/>
  <c r="R127" i="17" s="1"/>
  <c r="R155" i="17"/>
  <c r="M18" i="17"/>
  <c r="L18" i="17"/>
  <c r="M21" i="17"/>
  <c r="L21" i="17"/>
  <c r="P59" i="17"/>
  <c r="O59" i="17"/>
  <c r="N59" i="17"/>
  <c r="R59" i="17" s="1"/>
  <c r="Q61" i="17"/>
  <c r="P64" i="17"/>
  <c r="O64" i="17"/>
  <c r="N64" i="17"/>
  <c r="R64" i="17" s="1"/>
  <c r="M70" i="17"/>
  <c r="L70" i="17"/>
  <c r="P76" i="17"/>
  <c r="O76" i="17"/>
  <c r="N76" i="17"/>
  <c r="R76" i="17" s="1"/>
  <c r="Q76" i="17"/>
  <c r="M114" i="17"/>
  <c r="M118" i="17"/>
  <c r="N144" i="17"/>
  <c r="M156" i="17"/>
  <c r="L156" i="17"/>
  <c r="M238" i="17"/>
  <c r="M245" i="17"/>
  <c r="N265" i="17"/>
  <c r="M321" i="17"/>
  <c r="L321" i="17"/>
  <c r="M332" i="17"/>
  <c r="L332" i="17"/>
  <c r="M406" i="17"/>
  <c r="O409" i="17"/>
  <c r="R409" i="17" s="1"/>
  <c r="N486" i="17"/>
  <c r="R486" i="17" s="1"/>
  <c r="Q486" i="17"/>
  <c r="P486" i="17"/>
  <c r="O486" i="17"/>
  <c r="N490" i="17"/>
  <c r="Q490" i="17"/>
  <c r="P490" i="17"/>
  <c r="O490" i="17"/>
  <c r="M497" i="17"/>
  <c r="L497" i="17"/>
  <c r="O531" i="17"/>
  <c r="N531" i="17"/>
  <c r="R531" i="17" s="1"/>
  <c r="Q531" i="17"/>
  <c r="P531" i="17"/>
  <c r="M699" i="17"/>
  <c r="Q743" i="17"/>
  <c r="P743" i="17"/>
  <c r="O743" i="17"/>
  <c r="N743" i="17"/>
  <c r="M745" i="17"/>
  <c r="L745" i="17"/>
  <c r="L789" i="17"/>
  <c r="M789" i="17"/>
  <c r="P80" i="17"/>
  <c r="O80" i="17"/>
  <c r="N80" i="17"/>
  <c r="L105" i="17"/>
  <c r="M105" i="17" s="1"/>
  <c r="L121" i="17"/>
  <c r="M121" i="17" s="1"/>
  <c r="M147" i="17"/>
  <c r="Q163" i="17"/>
  <c r="P163" i="17"/>
  <c r="Q165" i="17"/>
  <c r="P165" i="17"/>
  <c r="O187" i="17"/>
  <c r="N187" i="17"/>
  <c r="R187" i="17" s="1"/>
  <c r="O293" i="17"/>
  <c r="N293" i="17"/>
  <c r="Q295" i="17"/>
  <c r="P295" i="17"/>
  <c r="O295" i="17"/>
  <c r="L319" i="17"/>
  <c r="M319" i="17" s="1"/>
  <c r="M365" i="17"/>
  <c r="L365" i="17"/>
  <c r="Q414" i="17"/>
  <c r="P414" i="17"/>
  <c r="O414" i="17"/>
  <c r="L437" i="17"/>
  <c r="M437" i="17" s="1"/>
  <c r="N498" i="17"/>
  <c r="R498" i="17" s="1"/>
  <c r="Q498" i="17"/>
  <c r="P498" i="17"/>
  <c r="O498" i="17"/>
  <c r="N506" i="17"/>
  <c r="R506" i="17" s="1"/>
  <c r="Q506" i="17"/>
  <c r="P506" i="17"/>
  <c r="O540" i="17"/>
  <c r="N540" i="17"/>
  <c r="R540" i="17" s="1"/>
  <c r="Q540" i="17"/>
  <c r="P540" i="17"/>
  <c r="N675" i="17"/>
  <c r="Q675" i="17"/>
  <c r="P675" i="17"/>
  <c r="M752" i="17"/>
  <c r="L752" i="17"/>
  <c r="O785" i="17"/>
  <c r="N785" i="17"/>
  <c r="Q785" i="17"/>
  <c r="M836" i="17"/>
  <c r="L836" i="17"/>
  <c r="P861" i="17"/>
  <c r="O861" i="17"/>
  <c r="N861" i="17"/>
  <c r="R861" i="17" s="1"/>
  <c r="M946" i="17"/>
  <c r="L946" i="17"/>
  <c r="Q1086" i="17"/>
  <c r="P1086" i="17"/>
  <c r="N1086" i="17"/>
  <c r="M78" i="17"/>
  <c r="L78" i="17"/>
  <c r="Q80" i="17"/>
  <c r="M145" i="17"/>
  <c r="Q161" i="17"/>
  <c r="P161" i="17"/>
  <c r="O161" i="17"/>
  <c r="N161" i="17"/>
  <c r="N163" i="17"/>
  <c r="R163" i="17" s="1"/>
  <c r="N165" i="17"/>
  <c r="P187" i="17"/>
  <c r="P212" i="17" s="1"/>
  <c r="O194" i="17"/>
  <c r="N194" i="17"/>
  <c r="L228" i="17"/>
  <c r="M228" i="17"/>
  <c r="L236" i="17"/>
  <c r="M236" i="17"/>
  <c r="M271" i="17"/>
  <c r="M330" i="17"/>
  <c r="L330" i="17"/>
  <c r="M337" i="17"/>
  <c r="L337" i="17"/>
  <c r="O363" i="17"/>
  <c r="N363" i="17"/>
  <c r="Q363" i="17"/>
  <c r="P363" i="17"/>
  <c r="O374" i="17"/>
  <c r="N374" i="17"/>
  <c r="R374" i="17" s="1"/>
  <c r="Q374" i="17"/>
  <c r="R395" i="17"/>
  <c r="L398" i="17"/>
  <c r="M398" i="17"/>
  <c r="Q407" i="17"/>
  <c r="P407" i="17"/>
  <c r="N407" i="17"/>
  <c r="L412" i="17"/>
  <c r="M412" i="17"/>
  <c r="R414" i="17"/>
  <c r="M454" i="17"/>
  <c r="L454" i="17"/>
  <c r="M479" i="17"/>
  <c r="L479" i="17"/>
  <c r="M488" i="17"/>
  <c r="M522" i="17"/>
  <c r="L522" i="17"/>
  <c r="O538" i="17"/>
  <c r="N538" i="17"/>
  <c r="Q538" i="17"/>
  <c r="Q570" i="17"/>
  <c r="P570" i="17"/>
  <c r="O570" i="17"/>
  <c r="N570" i="17"/>
  <c r="N651" i="17"/>
  <c r="Q651" i="17"/>
  <c r="P651" i="17"/>
  <c r="O651" i="17"/>
  <c r="O675" i="17"/>
  <c r="P730" i="17"/>
  <c r="Q730" i="17"/>
  <c r="O730" i="17"/>
  <c r="Q733" i="17"/>
  <c r="P733" i="17"/>
  <c r="O733" i="17"/>
  <c r="N733" i="17"/>
  <c r="O801" i="17"/>
  <c r="N801" i="17"/>
  <c r="Q801" i="17"/>
  <c r="P801" i="17"/>
  <c r="L824" i="17"/>
  <c r="M824" i="17" s="1"/>
  <c r="N829" i="17"/>
  <c r="Q829" i="17"/>
  <c r="P829" i="17"/>
  <c r="R855" i="17"/>
  <c r="Q861" i="17"/>
  <c r="M1169" i="17"/>
  <c r="L1169" i="17"/>
  <c r="Q152" i="17"/>
  <c r="P152" i="17"/>
  <c r="Q212" i="17"/>
  <c r="O196" i="17"/>
  <c r="N196" i="17"/>
  <c r="Q196" i="17"/>
  <c r="O208" i="17"/>
  <c r="N208" i="17"/>
  <c r="Q231" i="17"/>
  <c r="P231" i="17"/>
  <c r="R266" i="17"/>
  <c r="Q289" i="17"/>
  <c r="P289" i="17"/>
  <c r="R295" i="17"/>
  <c r="L316" i="17"/>
  <c r="M316" i="17" s="1"/>
  <c r="L334" i="17"/>
  <c r="M334" i="17" s="1"/>
  <c r="M360" i="17"/>
  <c r="O376" i="17"/>
  <c r="N376" i="17"/>
  <c r="Q376" i="17"/>
  <c r="P376" i="17"/>
  <c r="L404" i="17"/>
  <c r="M404" i="17"/>
  <c r="Q417" i="17"/>
  <c r="P417" i="17"/>
  <c r="O417" i="17"/>
  <c r="O526" i="17"/>
  <c r="N526" i="17"/>
  <c r="Q526" i="17"/>
  <c r="P526" i="17"/>
  <c r="O535" i="17"/>
  <c r="N535" i="17"/>
  <c r="R535" i="17" s="1"/>
  <c r="Q535" i="17"/>
  <c r="P535" i="17"/>
  <c r="O541" i="17"/>
  <c r="R541" i="17" s="1"/>
  <c r="Q549" i="17"/>
  <c r="P549" i="17"/>
  <c r="O549" i="17"/>
  <c r="N549" i="17"/>
  <c r="M618" i="17"/>
  <c r="L618" i="17"/>
  <c r="N666" i="17"/>
  <c r="Q666" i="17"/>
  <c r="P666" i="17"/>
  <c r="P692" i="17"/>
  <c r="Q692" i="17"/>
  <c r="O692" i="17"/>
  <c r="N692" i="17"/>
  <c r="R730" i="17"/>
  <c r="Q747" i="17"/>
  <c r="P747" i="17"/>
  <c r="O747" i="17"/>
  <c r="N747" i="17"/>
  <c r="R747" i="17" s="1"/>
  <c r="L954" i="17"/>
  <c r="M954" i="17" s="1"/>
  <c r="Q1078" i="17"/>
  <c r="P1078" i="17"/>
  <c r="N1078" i="17"/>
  <c r="R1110" i="17"/>
  <c r="Q1126" i="17"/>
  <c r="P1126" i="17"/>
  <c r="O1126" i="17"/>
  <c r="N1126" i="17"/>
  <c r="R1149" i="17"/>
  <c r="P65" i="17"/>
  <c r="O65" i="17"/>
  <c r="N65" i="17"/>
  <c r="Q65" i="17"/>
  <c r="P81" i="17"/>
  <c r="O81" i="17"/>
  <c r="N81" i="17"/>
  <c r="Q81" i="17"/>
  <c r="L122" i="17"/>
  <c r="M122" i="17" s="1"/>
  <c r="L124" i="17"/>
  <c r="M124" i="17" s="1"/>
  <c r="L150" i="17"/>
  <c r="M150" i="17" s="1"/>
  <c r="N152" i="17"/>
  <c r="L166" i="17"/>
  <c r="M166" i="17" s="1"/>
  <c r="N168" i="17"/>
  <c r="R168" i="17" s="1"/>
  <c r="Q194" i="17"/>
  <c r="P196" i="17"/>
  <c r="P208" i="17"/>
  <c r="N231" i="17"/>
  <c r="P233" i="17"/>
  <c r="R233" i="17" s="1"/>
  <c r="Q280" i="17"/>
  <c r="P280" i="17"/>
  <c r="O280" i="17"/>
  <c r="N280" i="17"/>
  <c r="R280" i="17" s="1"/>
  <c r="Q287" i="17"/>
  <c r="P287" i="17"/>
  <c r="O287" i="17"/>
  <c r="Q293" i="17"/>
  <c r="L360" i="17"/>
  <c r="P374" i="17"/>
  <c r="L400" i="17"/>
  <c r="M400" i="17"/>
  <c r="N417" i="17"/>
  <c r="R417" i="17" s="1"/>
  <c r="L421" i="17"/>
  <c r="M421" i="17"/>
  <c r="M445" i="17"/>
  <c r="L445" i="17"/>
  <c r="N485" i="17"/>
  <c r="Q485" i="17"/>
  <c r="P485" i="17"/>
  <c r="O485" i="17"/>
  <c r="N489" i="17"/>
  <c r="Q489" i="17"/>
  <c r="P489" i="17"/>
  <c r="O489" i="17"/>
  <c r="O527" i="17"/>
  <c r="N527" i="17"/>
  <c r="Q527" i="17"/>
  <c r="P527" i="17"/>
  <c r="L533" i="17"/>
  <c r="O666" i="17"/>
  <c r="N673" i="17"/>
  <c r="Q673" i="17"/>
  <c r="P673" i="17"/>
  <c r="O673" i="17"/>
  <c r="M687" i="17"/>
  <c r="L687" i="17"/>
  <c r="O753" i="17"/>
  <c r="Q753" i="17"/>
  <c r="P753" i="17"/>
  <c r="N753" i="17"/>
  <c r="L825" i="17"/>
  <c r="M825" i="17" s="1"/>
  <c r="P923" i="17"/>
  <c r="O923" i="17"/>
  <c r="N923" i="17"/>
  <c r="Q923" i="17"/>
  <c r="M942" i="17"/>
  <c r="L942" i="17"/>
  <c r="M1152" i="17"/>
  <c r="L1152" i="17"/>
  <c r="M13" i="17"/>
  <c r="L13" i="17"/>
  <c r="L15" i="17"/>
  <c r="M15" i="17" s="1"/>
  <c r="M17" i="17"/>
  <c r="L17" i="17"/>
  <c r="M29" i="17"/>
  <c r="L29" i="17"/>
  <c r="L31" i="17"/>
  <c r="M31" i="17" s="1"/>
  <c r="M33" i="17"/>
  <c r="L33" i="17"/>
  <c r="P56" i="17"/>
  <c r="O56" i="17"/>
  <c r="N56" i="17"/>
  <c r="L65" i="17"/>
  <c r="P72" i="17"/>
  <c r="O72" i="17"/>
  <c r="N72" i="17"/>
  <c r="R72" i="17" s="1"/>
  <c r="L81" i="17"/>
  <c r="M97" i="17"/>
  <c r="L97" i="17"/>
  <c r="L113" i="17"/>
  <c r="M113" i="17" s="1"/>
  <c r="Q139" i="17"/>
  <c r="P139" i="17"/>
  <c r="Q141" i="17"/>
  <c r="P141" i="17"/>
  <c r="O152" i="17"/>
  <c r="Q155" i="17"/>
  <c r="P155" i="17"/>
  <c r="Q157" i="17"/>
  <c r="R157" i="17" s="1"/>
  <c r="P157" i="17"/>
  <c r="O201" i="17"/>
  <c r="N201" i="17"/>
  <c r="N204" i="17"/>
  <c r="Q208" i="17"/>
  <c r="P229" i="17"/>
  <c r="O229" i="17"/>
  <c r="N229" i="17"/>
  <c r="O231" i="17"/>
  <c r="M240" i="17"/>
  <c r="M247" i="17"/>
  <c r="M269" i="17"/>
  <c r="L269" i="17"/>
  <c r="N289" i="17"/>
  <c r="R289" i="17" s="1"/>
  <c r="M335" i="17"/>
  <c r="L335" i="17"/>
  <c r="M361" i="17"/>
  <c r="Q393" i="17"/>
  <c r="P393" i="17"/>
  <c r="O393" i="17"/>
  <c r="R393" i="17" s="1"/>
  <c r="L462" i="17"/>
  <c r="M462" i="17" s="1"/>
  <c r="Q591" i="17"/>
  <c r="P591" i="17"/>
  <c r="R591" i="17" s="1"/>
  <c r="M661" i="17"/>
  <c r="L673" i="17"/>
  <c r="P698" i="17"/>
  <c r="Q698" i="17"/>
  <c r="O698" i="17"/>
  <c r="N698" i="17"/>
  <c r="P701" i="17"/>
  <c r="Q701" i="17"/>
  <c r="R701" i="17" s="1"/>
  <c r="P707" i="17"/>
  <c r="Q707" i="17"/>
  <c r="O707" i="17"/>
  <c r="N707" i="17"/>
  <c r="R707" i="17" s="1"/>
  <c r="R715" i="17"/>
  <c r="Q1088" i="17"/>
  <c r="P1088" i="17"/>
  <c r="O1088" i="17"/>
  <c r="N1088" i="17"/>
  <c r="Q1135" i="17"/>
  <c r="O1135" i="17"/>
  <c r="N1135" i="17"/>
  <c r="R1135" i="17" s="1"/>
  <c r="P1135" i="17"/>
  <c r="R241" i="17"/>
  <c r="Q246" i="17"/>
  <c r="P246" i="17"/>
  <c r="O246" i="17"/>
  <c r="R274" i="17"/>
  <c r="L277" i="17"/>
  <c r="M277" i="17" s="1"/>
  <c r="M279" i="17"/>
  <c r="O285" i="17"/>
  <c r="N285" i="17"/>
  <c r="R285" i="17" s="1"/>
  <c r="R290" i="17"/>
  <c r="O358" i="17"/>
  <c r="N358" i="17"/>
  <c r="M369" i="17"/>
  <c r="O371" i="17"/>
  <c r="N371" i="17"/>
  <c r="Q371" i="17"/>
  <c r="M373" i="17"/>
  <c r="L373" i="17"/>
  <c r="Q408" i="17"/>
  <c r="P408" i="17"/>
  <c r="N408" i="17"/>
  <c r="O408" i="17" s="1"/>
  <c r="Q416" i="17"/>
  <c r="P416" i="17"/>
  <c r="O416" i="17"/>
  <c r="R416" i="17" s="1"/>
  <c r="Q439" i="17"/>
  <c r="P439" i="17"/>
  <c r="O439" i="17"/>
  <c r="N439" i="17"/>
  <c r="R439" i="17" s="1"/>
  <c r="R459" i="17"/>
  <c r="M480" i="17"/>
  <c r="L480" i="17"/>
  <c r="N483" i="17"/>
  <c r="R483" i="17" s="1"/>
  <c r="Q483" i="17"/>
  <c r="M503" i="17"/>
  <c r="L503" i="17"/>
  <c r="M523" i="17"/>
  <c r="M537" i="17"/>
  <c r="L537" i="17"/>
  <c r="P546" i="17"/>
  <c r="O546" i="17"/>
  <c r="R546" i="17" s="1"/>
  <c r="Q566" i="17"/>
  <c r="P566" i="17"/>
  <c r="R566" i="17" s="1"/>
  <c r="Q573" i="17"/>
  <c r="P573" i="17"/>
  <c r="O573" i="17"/>
  <c r="N573" i="17"/>
  <c r="R579" i="17"/>
  <c r="Q583" i="17"/>
  <c r="R583" i="17" s="1"/>
  <c r="P583" i="17"/>
  <c r="Q620" i="17"/>
  <c r="P620" i="17"/>
  <c r="O620" i="17"/>
  <c r="R620" i="17" s="1"/>
  <c r="N660" i="17"/>
  <c r="R660" i="17" s="1"/>
  <c r="Q660" i="17"/>
  <c r="P660" i="17"/>
  <c r="R688" i="17"/>
  <c r="L714" i="17"/>
  <c r="M714" i="17" s="1"/>
  <c r="P716" i="17"/>
  <c r="Q716" i="17"/>
  <c r="O716" i="17"/>
  <c r="N716" i="17"/>
  <c r="R744" i="17"/>
  <c r="M755" i="17"/>
  <c r="L755" i="17"/>
  <c r="R831" i="17"/>
  <c r="M834" i="17"/>
  <c r="L834" i="17"/>
  <c r="N838" i="17"/>
  <c r="Q838" i="17"/>
  <c r="P838" i="17"/>
  <c r="P860" i="17"/>
  <c r="Q860" i="17"/>
  <c r="O860" i="17"/>
  <c r="N860" i="17"/>
  <c r="R860" i="17" s="1"/>
  <c r="P876" i="17"/>
  <c r="Q876" i="17"/>
  <c r="O876" i="17"/>
  <c r="R876" i="17" s="1"/>
  <c r="P878" i="17"/>
  <c r="Q878" i="17"/>
  <c r="O878" i="17"/>
  <c r="N878" i="17"/>
  <c r="R878" i="17" s="1"/>
  <c r="Q910" i="17"/>
  <c r="P910" i="17"/>
  <c r="P919" i="17"/>
  <c r="O919" i="17"/>
  <c r="N919" i="17"/>
  <c r="M958" i="17"/>
  <c r="L958" i="17"/>
  <c r="M1044" i="17"/>
  <c r="L1044" i="17"/>
  <c r="Q1110" i="17"/>
  <c r="P1110" i="17"/>
  <c r="O1110" i="17"/>
  <c r="R1164" i="17"/>
  <c r="M14" i="17"/>
  <c r="L14" i="17"/>
  <c r="L22" i="17"/>
  <c r="M22" i="17" s="1"/>
  <c r="M30" i="17"/>
  <c r="L30" i="17"/>
  <c r="M38" i="17"/>
  <c r="L38" i="17"/>
  <c r="O209" i="17"/>
  <c r="N209" i="17"/>
  <c r="L252" i="17"/>
  <c r="M252" i="17"/>
  <c r="P270" i="17"/>
  <c r="O270" i="17"/>
  <c r="N270" i="17"/>
  <c r="R270" i="17" s="1"/>
  <c r="Q272" i="17"/>
  <c r="P272" i="17"/>
  <c r="P286" i="17"/>
  <c r="O286" i="17"/>
  <c r="N286" i="17"/>
  <c r="Q288" i="17"/>
  <c r="P288" i="17"/>
  <c r="M308" i="17"/>
  <c r="L308" i="17"/>
  <c r="M310" i="17"/>
  <c r="L310" i="17"/>
  <c r="M322" i="17"/>
  <c r="L322" i="17"/>
  <c r="M324" i="17"/>
  <c r="L324" i="17"/>
  <c r="M326" i="17"/>
  <c r="L326" i="17"/>
  <c r="O366" i="17"/>
  <c r="N366" i="17"/>
  <c r="R378" i="17"/>
  <c r="Q449" i="17"/>
  <c r="P449" i="17"/>
  <c r="M482" i="17"/>
  <c r="L482" i="17"/>
  <c r="N491" i="17"/>
  <c r="Q491" i="17"/>
  <c r="N493" i="17"/>
  <c r="Q493" i="17"/>
  <c r="M495" i="17"/>
  <c r="L495" i="17"/>
  <c r="O536" i="17"/>
  <c r="N536" i="17"/>
  <c r="Q536" i="17"/>
  <c r="P536" i="17"/>
  <c r="P543" i="17"/>
  <c r="O543" i="17"/>
  <c r="Q563" i="17"/>
  <c r="P563" i="17"/>
  <c r="O563" i="17"/>
  <c r="Q565" i="17"/>
  <c r="P565" i="17"/>
  <c r="O565" i="17"/>
  <c r="N565" i="17"/>
  <c r="R565" i="17" s="1"/>
  <c r="Q586" i="17"/>
  <c r="P586" i="17"/>
  <c r="P738" i="17"/>
  <c r="Q738" i="17"/>
  <c r="O738" i="17"/>
  <c r="N738" i="17"/>
  <c r="R738" i="17" s="1"/>
  <c r="L778" i="17"/>
  <c r="M778" i="17"/>
  <c r="N814" i="17"/>
  <c r="Q814" i="17"/>
  <c r="P814" i="17"/>
  <c r="O814" i="17"/>
  <c r="M827" i="17"/>
  <c r="L827" i="17"/>
  <c r="N837" i="17"/>
  <c r="Q837" i="17"/>
  <c r="P837" i="17"/>
  <c r="O837" i="17"/>
  <c r="P859" i="17"/>
  <c r="Q859" i="17"/>
  <c r="O859" i="17"/>
  <c r="N859" i="17"/>
  <c r="R859" i="17" s="1"/>
  <c r="M875" i="17"/>
  <c r="L875" i="17"/>
  <c r="P883" i="17"/>
  <c r="Q883" i="17"/>
  <c r="O883" i="17"/>
  <c r="N883" i="17"/>
  <c r="M950" i="17"/>
  <c r="L950" i="17"/>
  <c r="L983" i="17"/>
  <c r="M983" i="17" s="1"/>
  <c r="L993" i="17"/>
  <c r="M993" i="17" s="1"/>
  <c r="M1046" i="17"/>
  <c r="L1046" i="17"/>
  <c r="M1082" i="17"/>
  <c r="L1082" i="17"/>
  <c r="M11" i="17"/>
  <c r="L11" i="17"/>
  <c r="M19" i="17"/>
  <c r="L19" i="17"/>
  <c r="M27" i="17"/>
  <c r="L27" i="17"/>
  <c r="M35" i="17"/>
  <c r="L35" i="17"/>
  <c r="O40" i="17"/>
  <c r="N40" i="17"/>
  <c r="R40" i="17" s="1"/>
  <c r="L59" i="17"/>
  <c r="L67" i="17"/>
  <c r="L75" i="17"/>
  <c r="L83" i="17"/>
  <c r="L102" i="17"/>
  <c r="L110" i="17"/>
  <c r="M110" i="17" s="1"/>
  <c r="L118" i="17"/>
  <c r="L126" i="17"/>
  <c r="M126" i="17" s="1"/>
  <c r="L139" i="17"/>
  <c r="L147" i="17"/>
  <c r="L155" i="17"/>
  <c r="L163" i="17"/>
  <c r="N169" i="17"/>
  <c r="R169" i="17" s="1"/>
  <c r="O195" i="17"/>
  <c r="N195" i="17"/>
  <c r="P209" i="17"/>
  <c r="M224" i="17"/>
  <c r="M237" i="17"/>
  <c r="M239" i="17"/>
  <c r="N249" i="17"/>
  <c r="R249" i="17" s="1"/>
  <c r="L270" i="17"/>
  <c r="L272" i="17"/>
  <c r="P294" i="17"/>
  <c r="O294" i="17"/>
  <c r="N294" i="17"/>
  <c r="M357" i="17"/>
  <c r="L357" i="17"/>
  <c r="L366" i="17"/>
  <c r="M399" i="17"/>
  <c r="P405" i="17"/>
  <c r="N405" i="17"/>
  <c r="L420" i="17"/>
  <c r="M420" i="17"/>
  <c r="Q441" i="17"/>
  <c r="P441" i="17"/>
  <c r="O441" i="17"/>
  <c r="N441" i="17"/>
  <c r="L449" i="17"/>
  <c r="R457" i="17"/>
  <c r="O491" i="17"/>
  <c r="O493" i="17"/>
  <c r="M496" i="17"/>
  <c r="N505" i="17"/>
  <c r="Q505" i="17"/>
  <c r="P505" i="17"/>
  <c r="O505" i="17"/>
  <c r="O534" i="17"/>
  <c r="N534" i="17"/>
  <c r="L536" i="17"/>
  <c r="Q561" i="17"/>
  <c r="P561" i="17"/>
  <c r="O561" i="17"/>
  <c r="N561" i="17"/>
  <c r="N563" i="17"/>
  <c r="N571" i="17"/>
  <c r="N586" i="17"/>
  <c r="Q590" i="17"/>
  <c r="P590" i="17"/>
  <c r="O590" i="17"/>
  <c r="N611" i="17"/>
  <c r="M630" i="17"/>
  <c r="L630" i="17"/>
  <c r="N648" i="17"/>
  <c r="P648" i="17"/>
  <c r="Q648" i="17"/>
  <c r="P690" i="17"/>
  <c r="O690" i="17"/>
  <c r="N690" i="17"/>
  <c r="R690" i="17" s="1"/>
  <c r="L713" i="17"/>
  <c r="M713" i="17" s="1"/>
  <c r="L738" i="17"/>
  <c r="P746" i="17"/>
  <c r="Q746" i="17"/>
  <c r="N746" i="17"/>
  <c r="N821" i="17"/>
  <c r="Q821" i="17"/>
  <c r="P821" i="17"/>
  <c r="O821" i="17"/>
  <c r="M828" i="17"/>
  <c r="L828" i="17"/>
  <c r="P868" i="17"/>
  <c r="Q868" i="17"/>
  <c r="L883" i="17"/>
  <c r="R911" i="17"/>
  <c r="L994" i="17"/>
  <c r="M994" i="17" s="1"/>
  <c r="L1067" i="17"/>
  <c r="M1067" i="17" s="1"/>
  <c r="Q1075" i="17"/>
  <c r="P1075" i="17"/>
  <c r="O1075" i="17"/>
  <c r="R1075" i="17" s="1"/>
  <c r="L16" i="17"/>
  <c r="M16" i="17" s="1"/>
  <c r="M24" i="17"/>
  <c r="L24" i="17"/>
  <c r="M32" i="17"/>
  <c r="L32" i="17"/>
  <c r="L40" i="17"/>
  <c r="O185" i="17"/>
  <c r="N185" i="17"/>
  <c r="O192" i="17"/>
  <c r="N192" i="17"/>
  <c r="R192" i="17" s="1"/>
  <c r="P195" i="17"/>
  <c r="Q209" i="17"/>
  <c r="L244" i="17"/>
  <c r="M244" i="17"/>
  <c r="Q270" i="17"/>
  <c r="N272" i="17"/>
  <c r="R272" i="17" s="1"/>
  <c r="R282" i="17"/>
  <c r="Q286" i="17"/>
  <c r="N288" i="17"/>
  <c r="L311" i="17"/>
  <c r="M311" i="17" s="1"/>
  <c r="M313" i="17"/>
  <c r="L313" i="17"/>
  <c r="M327" i="17"/>
  <c r="L327" i="17"/>
  <c r="M329" i="17"/>
  <c r="L329" i="17"/>
  <c r="L353" i="17"/>
  <c r="M353" i="17" s="1"/>
  <c r="L355" i="17"/>
  <c r="M355" i="17" s="1"/>
  <c r="P366" i="17"/>
  <c r="L368" i="17"/>
  <c r="M368" i="17" s="1"/>
  <c r="R377" i="17"/>
  <c r="L396" i="17"/>
  <c r="M396" i="17"/>
  <c r="Q405" i="17"/>
  <c r="L441" i="17"/>
  <c r="Q447" i="17"/>
  <c r="P447" i="17"/>
  <c r="O447" i="17"/>
  <c r="R447" i="17" s="1"/>
  <c r="N449" i="17"/>
  <c r="R449" i="17" s="1"/>
  <c r="P491" i="17"/>
  <c r="P493" i="17"/>
  <c r="L496" i="17"/>
  <c r="M499" i="17"/>
  <c r="L499" i="17"/>
  <c r="O501" i="17"/>
  <c r="R501" i="17" s="1"/>
  <c r="L505" i="17"/>
  <c r="P534" i="17"/>
  <c r="N543" i="17"/>
  <c r="L548" i="17"/>
  <c r="M548" i="17" s="1"/>
  <c r="Q569" i="17"/>
  <c r="P569" i="17"/>
  <c r="O569" i="17"/>
  <c r="N569" i="17"/>
  <c r="R569" i="17" s="1"/>
  <c r="O571" i="17"/>
  <c r="Q575" i="17"/>
  <c r="P575" i="17"/>
  <c r="O575" i="17"/>
  <c r="N575" i="17"/>
  <c r="O586" i="17"/>
  <c r="N590" i="17"/>
  <c r="O611" i="17"/>
  <c r="R622" i="17"/>
  <c r="O648" i="17"/>
  <c r="L690" i="17"/>
  <c r="R706" i="17"/>
  <c r="P711" i="17"/>
  <c r="N711" i="17"/>
  <c r="R711" i="17" s="1"/>
  <c r="P732" i="17"/>
  <c r="O732" i="17"/>
  <c r="N732" i="17"/>
  <c r="R732" i="17" s="1"/>
  <c r="Q732" i="17"/>
  <c r="L751" i="17"/>
  <c r="M751" i="17" s="1"/>
  <c r="M794" i="17"/>
  <c r="L840" i="17"/>
  <c r="M840" i="17" s="1"/>
  <c r="R868" i="17"/>
  <c r="P870" i="17"/>
  <c r="R870" i="17" s="1"/>
  <c r="Q870" i="17"/>
  <c r="O870" i="17"/>
  <c r="P915" i="17"/>
  <c r="O915" i="17"/>
  <c r="N915" i="17"/>
  <c r="M948" i="17"/>
  <c r="L948" i="17"/>
  <c r="M1080" i="17"/>
  <c r="M1278" i="17"/>
  <c r="L1278" i="17"/>
  <c r="M307" i="17"/>
  <c r="L307" i="17"/>
  <c r="M315" i="17"/>
  <c r="L315" i="17"/>
  <c r="M323" i="17"/>
  <c r="L323" i="17"/>
  <c r="M331" i="17"/>
  <c r="L331" i="17"/>
  <c r="M354" i="17"/>
  <c r="O370" i="17"/>
  <c r="N370" i="17"/>
  <c r="R370" i="17" s="1"/>
  <c r="M461" i="17"/>
  <c r="L461" i="17"/>
  <c r="Q463" i="17"/>
  <c r="P463" i="17"/>
  <c r="O463" i="17"/>
  <c r="M521" i="17"/>
  <c r="L521" i="17"/>
  <c r="O528" i="17"/>
  <c r="N528" i="17"/>
  <c r="Q528" i="17"/>
  <c r="P528" i="17"/>
  <c r="P542" i="17"/>
  <c r="O542" i="17"/>
  <c r="Q582" i="17"/>
  <c r="P582" i="17"/>
  <c r="Q585" i="17"/>
  <c r="P585" i="17"/>
  <c r="O585" i="17"/>
  <c r="N585" i="17"/>
  <c r="Q606" i="17"/>
  <c r="P606" i="17"/>
  <c r="O606" i="17"/>
  <c r="Q628" i="17"/>
  <c r="P628" i="17"/>
  <c r="O628" i="17"/>
  <c r="N671" i="17"/>
  <c r="O671" i="17"/>
  <c r="M674" i="17"/>
  <c r="L674" i="17"/>
  <c r="P697" i="17"/>
  <c r="Q697" i="17"/>
  <c r="P758" i="17"/>
  <c r="O758" i="17"/>
  <c r="N758" i="17"/>
  <c r="M818" i="17"/>
  <c r="L818" i="17"/>
  <c r="N843" i="17"/>
  <c r="Q843" i="17"/>
  <c r="P843" i="17"/>
  <c r="P899" i="17"/>
  <c r="O899" i="17"/>
  <c r="N899" i="17"/>
  <c r="Q916" i="17"/>
  <c r="P916" i="17"/>
  <c r="O916" i="17"/>
  <c r="N916" i="17"/>
  <c r="N921" i="17"/>
  <c r="Q921" i="17"/>
  <c r="P921" i="17"/>
  <c r="O921" i="17"/>
  <c r="R927" i="17"/>
  <c r="M944" i="17"/>
  <c r="L944" i="17"/>
  <c r="M952" i="17"/>
  <c r="L952" i="17"/>
  <c r="M960" i="17"/>
  <c r="L960" i="17"/>
  <c r="L1005" i="17"/>
  <c r="M1005" i="17" s="1"/>
  <c r="L1080" i="17"/>
  <c r="M987" i="17"/>
  <c r="L169" i="17"/>
  <c r="N181" i="17"/>
  <c r="N182" i="17"/>
  <c r="R182" i="17" s="1"/>
  <c r="N183" i="17"/>
  <c r="R183" i="17" s="1"/>
  <c r="N184" i="17"/>
  <c r="R184" i="17" s="1"/>
  <c r="N186" i="17"/>
  <c r="R186" i="17" s="1"/>
  <c r="N188" i="17"/>
  <c r="R188" i="17" s="1"/>
  <c r="N189" i="17"/>
  <c r="R189" i="17" s="1"/>
  <c r="N190" i="17"/>
  <c r="R190" i="17" s="1"/>
  <c r="N191" i="17"/>
  <c r="R191" i="17" s="1"/>
  <c r="N197" i="17"/>
  <c r="R197" i="17" s="1"/>
  <c r="N198" i="17"/>
  <c r="R198" i="17" s="1"/>
  <c r="N199" i="17"/>
  <c r="R199" i="17" s="1"/>
  <c r="N200" i="17"/>
  <c r="R200" i="17" s="1"/>
  <c r="N202" i="17"/>
  <c r="R202" i="17" s="1"/>
  <c r="N203" i="17"/>
  <c r="R203" i="17" s="1"/>
  <c r="N205" i="17"/>
  <c r="R205" i="17" s="1"/>
  <c r="N206" i="17"/>
  <c r="R206" i="17" s="1"/>
  <c r="N207" i="17"/>
  <c r="R207" i="17" s="1"/>
  <c r="N210" i="17"/>
  <c r="R210" i="17" s="1"/>
  <c r="N211" i="17"/>
  <c r="R211" i="17" s="1"/>
  <c r="M227" i="17"/>
  <c r="M235" i="17"/>
  <c r="M243" i="17"/>
  <c r="M251" i="17"/>
  <c r="M267" i="17"/>
  <c r="L268" i="17"/>
  <c r="M268" i="17" s="1"/>
  <c r="M275" i="17"/>
  <c r="L276" i="17"/>
  <c r="M312" i="17"/>
  <c r="L312" i="17"/>
  <c r="L320" i="17"/>
  <c r="M320" i="17" s="1"/>
  <c r="M328" i="17"/>
  <c r="L328" i="17"/>
  <c r="M336" i="17"/>
  <c r="L336" i="17"/>
  <c r="O351" i="17"/>
  <c r="N351" i="17"/>
  <c r="R351" i="17" s="1"/>
  <c r="L354" i="17"/>
  <c r="O359" i="17"/>
  <c r="N359" i="17"/>
  <c r="R359" i="17" s="1"/>
  <c r="L362" i="17"/>
  <c r="M362" i="17" s="1"/>
  <c r="O367" i="17"/>
  <c r="N367" i="17"/>
  <c r="L370" i="17"/>
  <c r="M392" i="17"/>
  <c r="L433" i="17"/>
  <c r="L446" i="17"/>
  <c r="M446" i="17" s="1"/>
  <c r="L448" i="17"/>
  <c r="M448" i="17" s="1"/>
  <c r="R458" i="17"/>
  <c r="L463" i="17"/>
  <c r="M487" i="17"/>
  <c r="L487" i="17"/>
  <c r="O492" i="17"/>
  <c r="L523" i="17"/>
  <c r="L525" i="17"/>
  <c r="M525" i="17" s="1"/>
  <c r="L528" i="17"/>
  <c r="O530" i="17"/>
  <c r="N530" i="17"/>
  <c r="O539" i="17"/>
  <c r="N539" i="17"/>
  <c r="R539" i="17" s="1"/>
  <c r="N542" i="17"/>
  <c r="P544" i="17"/>
  <c r="O544" i="17"/>
  <c r="Q544" i="17"/>
  <c r="N544" i="17"/>
  <c r="R544" i="17" s="1"/>
  <c r="Q562" i="17"/>
  <c r="P562" i="17"/>
  <c r="N582" i="17"/>
  <c r="N587" i="17"/>
  <c r="N606" i="17"/>
  <c r="R606" i="17" s="1"/>
  <c r="Q622" i="17"/>
  <c r="P622" i="17"/>
  <c r="O622" i="17"/>
  <c r="L628" i="17"/>
  <c r="N657" i="17"/>
  <c r="R657" i="17" s="1"/>
  <c r="Q657" i="17"/>
  <c r="P657" i="17"/>
  <c r="P671" i="17"/>
  <c r="L691" i="17"/>
  <c r="M691" i="17" s="1"/>
  <c r="N697" i="17"/>
  <c r="P710" i="17"/>
  <c r="Q710" i="17"/>
  <c r="O710" i="17"/>
  <c r="N710" i="17"/>
  <c r="M729" i="17"/>
  <c r="L729" i="17"/>
  <c r="O741" i="17"/>
  <c r="N741" i="17"/>
  <c r="Q741" i="17"/>
  <c r="N748" i="17"/>
  <c r="Q758" i="17"/>
  <c r="L777" i="17"/>
  <c r="M777" i="17"/>
  <c r="M787" i="17"/>
  <c r="L793" i="17"/>
  <c r="M793" i="17"/>
  <c r="N813" i="17"/>
  <c r="Q813" i="17"/>
  <c r="P813" i="17"/>
  <c r="L819" i="17"/>
  <c r="M819" i="17" s="1"/>
  <c r="R822" i="17"/>
  <c r="O843" i="17"/>
  <c r="P857" i="17"/>
  <c r="O857" i="17"/>
  <c r="N857" i="17"/>
  <c r="P874" i="17"/>
  <c r="Q874" i="17"/>
  <c r="O874" i="17"/>
  <c r="N874" i="17"/>
  <c r="L881" i="17"/>
  <c r="M881" i="17" s="1"/>
  <c r="Q899" i="17"/>
  <c r="Q902" i="17"/>
  <c r="P902" i="17"/>
  <c r="O902" i="17"/>
  <c r="N902" i="17"/>
  <c r="O1025" i="17"/>
  <c r="N1025" i="17"/>
  <c r="Q1025" i="17"/>
  <c r="P1025" i="17"/>
  <c r="Q1073" i="17"/>
  <c r="P1073" i="17"/>
  <c r="O1073" i="17"/>
  <c r="N1073" i="17"/>
  <c r="Q1091" i="17"/>
  <c r="P1091" i="17"/>
  <c r="O1091" i="17"/>
  <c r="Q1198" i="17"/>
  <c r="P1198" i="17"/>
  <c r="O1198" i="17"/>
  <c r="N1198" i="17"/>
  <c r="Q1206" i="17"/>
  <c r="P1206" i="17"/>
  <c r="O1206" i="17"/>
  <c r="O1208" i="17"/>
  <c r="N1208" i="17"/>
  <c r="P1208" i="17"/>
  <c r="Q1208" i="17"/>
  <c r="L940" i="17"/>
  <c r="M940" i="17" s="1"/>
  <c r="M956" i="17"/>
  <c r="L956" i="17"/>
  <c r="M1000" i="17"/>
  <c r="L1000" i="17"/>
  <c r="L1083" i="17"/>
  <c r="M1083" i="17" s="1"/>
  <c r="L1153" i="17"/>
  <c r="M1153" i="17" s="1"/>
  <c r="M226" i="17"/>
  <c r="M234" i="17"/>
  <c r="M242" i="17"/>
  <c r="M250" i="17"/>
  <c r="M309" i="17"/>
  <c r="L309" i="17"/>
  <c r="M317" i="17"/>
  <c r="L317" i="17"/>
  <c r="M325" i="17"/>
  <c r="L325" i="17"/>
  <c r="M333" i="17"/>
  <c r="L333" i="17"/>
  <c r="O356" i="17"/>
  <c r="N356" i="17"/>
  <c r="R356" i="17" s="1"/>
  <c r="O364" i="17"/>
  <c r="N364" i="17"/>
  <c r="R364" i="17" s="1"/>
  <c r="P370" i="17"/>
  <c r="O372" i="17"/>
  <c r="N372" i="17"/>
  <c r="R372" i="17" s="1"/>
  <c r="O375" i="17"/>
  <c r="N375" i="17"/>
  <c r="P413" i="17"/>
  <c r="O413" i="17"/>
  <c r="N413" i="17"/>
  <c r="Q415" i="17"/>
  <c r="P415" i="17"/>
  <c r="R415" i="17" s="1"/>
  <c r="N433" i="17"/>
  <c r="P438" i="17"/>
  <c r="O438" i="17"/>
  <c r="N438" i="17"/>
  <c r="R438" i="17" s="1"/>
  <c r="M440" i="17"/>
  <c r="M453" i="17"/>
  <c r="L453" i="17"/>
  <c r="Q455" i="17"/>
  <c r="P455" i="17"/>
  <c r="O455" i="17"/>
  <c r="N463" i="17"/>
  <c r="O477" i="17"/>
  <c r="R484" i="17"/>
  <c r="P492" i="17"/>
  <c r="R492" i="17" s="1"/>
  <c r="O502" i="17"/>
  <c r="R502" i="17" s="1"/>
  <c r="N504" i="17"/>
  <c r="P504" i="17"/>
  <c r="O504" i="17"/>
  <c r="P530" i="17"/>
  <c r="M532" i="17"/>
  <c r="Q542" i="17"/>
  <c r="L544" i="17"/>
  <c r="N562" i="17"/>
  <c r="N567" i="17"/>
  <c r="R567" i="17" s="1"/>
  <c r="Q577" i="17"/>
  <c r="P577" i="17"/>
  <c r="O577" i="17"/>
  <c r="N577" i="17"/>
  <c r="R577" i="17" s="1"/>
  <c r="O582" i="17"/>
  <c r="O587" i="17"/>
  <c r="L622" i="17"/>
  <c r="L626" i="17"/>
  <c r="M626" i="17" s="1"/>
  <c r="N628" i="17"/>
  <c r="O646" i="17"/>
  <c r="Q646" i="17"/>
  <c r="N652" i="17"/>
  <c r="Q652" i="17"/>
  <c r="P652" i="17"/>
  <c r="O652" i="17"/>
  <c r="O657" i="17"/>
  <c r="M665" i="17"/>
  <c r="M669" i="17"/>
  <c r="Q671" i="17"/>
  <c r="L710" i="17"/>
  <c r="P715" i="17"/>
  <c r="Q715" i="17"/>
  <c r="M734" i="17"/>
  <c r="Q739" i="17"/>
  <c r="P739" i="17"/>
  <c r="R739" i="17" s="1"/>
  <c r="P741" i="17"/>
  <c r="O748" i="17"/>
  <c r="M759" i="17"/>
  <c r="L759" i="17"/>
  <c r="L796" i="17"/>
  <c r="M796" i="17"/>
  <c r="O813" i="17"/>
  <c r="M820" i="17"/>
  <c r="L820" i="17"/>
  <c r="O822" i="17"/>
  <c r="N830" i="17"/>
  <c r="Q830" i="17"/>
  <c r="P830" i="17"/>
  <c r="O830" i="17"/>
  <c r="L857" i="17"/>
  <c r="P862" i="17"/>
  <c r="Q862" i="17"/>
  <c r="O862" i="17"/>
  <c r="N862" i="17"/>
  <c r="P884" i="17"/>
  <c r="Q884" i="17"/>
  <c r="Q900" i="17"/>
  <c r="P900" i="17"/>
  <c r="O900" i="17"/>
  <c r="N900" i="17"/>
  <c r="R900" i="17" s="1"/>
  <c r="Q909" i="17"/>
  <c r="P909" i="17"/>
  <c r="O909" i="17"/>
  <c r="N909" i="17"/>
  <c r="R909" i="17" s="1"/>
  <c r="Q924" i="17"/>
  <c r="R924" i="17" s="1"/>
  <c r="P924" i="17"/>
  <c r="O924" i="17"/>
  <c r="N926" i="17"/>
  <c r="R926" i="17" s="1"/>
  <c r="L992" i="17"/>
  <c r="M992" i="17" s="1"/>
  <c r="L997" i="17"/>
  <c r="M997" i="17" s="1"/>
  <c r="L1025" i="17"/>
  <c r="M1052" i="17"/>
  <c r="L1052" i="17"/>
  <c r="M1066" i="17"/>
  <c r="L1066" i="17"/>
  <c r="M1069" i="17"/>
  <c r="L1069" i="17"/>
  <c r="N1091" i="17"/>
  <c r="Q1095" i="17"/>
  <c r="P1095" i="17"/>
  <c r="O1095" i="17"/>
  <c r="N1095" i="17"/>
  <c r="R1095" i="17" s="1"/>
  <c r="R1108" i="17"/>
  <c r="L1192" i="17"/>
  <c r="M1192" i="17"/>
  <c r="N1206" i="17"/>
  <c r="R1206" i="17" s="1"/>
  <c r="L1208" i="17"/>
  <c r="M460" i="17"/>
  <c r="M609" i="17"/>
  <c r="P627" i="17"/>
  <c r="O627" i="17"/>
  <c r="N627" i="17"/>
  <c r="M629" i="17"/>
  <c r="M663" i="17"/>
  <c r="L663" i="17"/>
  <c r="P712" i="17"/>
  <c r="O712" i="17"/>
  <c r="R712" i="17" s="1"/>
  <c r="M736" i="17"/>
  <c r="L736" i="17"/>
  <c r="L750" i="17"/>
  <c r="M750" i="17"/>
  <c r="Q790" i="17"/>
  <c r="P790" i="17"/>
  <c r="O790" i="17"/>
  <c r="P858" i="17"/>
  <c r="Q858" i="17"/>
  <c r="O858" i="17"/>
  <c r="N858" i="17"/>
  <c r="P873" i="17"/>
  <c r="O873" i="17"/>
  <c r="N873" i="17"/>
  <c r="O898" i="17"/>
  <c r="N898" i="17"/>
  <c r="R898" i="17" s="1"/>
  <c r="L1002" i="17"/>
  <c r="M1002" i="17" s="1"/>
  <c r="M1030" i="17"/>
  <c r="L1030" i="17"/>
  <c r="Q1107" i="17"/>
  <c r="P1107" i="17"/>
  <c r="P1138" i="17" s="1"/>
  <c r="O1107" i="17"/>
  <c r="P1173" i="17"/>
  <c r="O1173" i="17"/>
  <c r="N1173" i="17"/>
  <c r="R1173" i="17" s="1"/>
  <c r="O1179" i="17"/>
  <c r="N1179" i="17"/>
  <c r="Q1179" i="17"/>
  <c r="P1179" i="17"/>
  <c r="P1235" i="17"/>
  <c r="O1235" i="17"/>
  <c r="N1235" i="17"/>
  <c r="Q1235" i="17"/>
  <c r="L1245" i="17"/>
  <c r="M1245" i="17" s="1"/>
  <c r="Q1254" i="17"/>
  <c r="O1254" i="17"/>
  <c r="N1254" i="17"/>
  <c r="R1254" i="17" s="1"/>
  <c r="P1254" i="17"/>
  <c r="P1293" i="17"/>
  <c r="O1293" i="17"/>
  <c r="N1293" i="17"/>
  <c r="Q1293" i="17"/>
  <c r="M419" i="17"/>
  <c r="L436" i="17"/>
  <c r="M436" i="17" s="1"/>
  <c r="L444" i="17"/>
  <c r="L452" i="17"/>
  <c r="M452" i="17" s="1"/>
  <c r="L460" i="17"/>
  <c r="L478" i="17"/>
  <c r="L486" i="17"/>
  <c r="L494" i="17"/>
  <c r="P619" i="17"/>
  <c r="O619" i="17"/>
  <c r="N619" i="17"/>
  <c r="R619" i="17" s="1"/>
  <c r="Q621" i="17"/>
  <c r="P621" i="17"/>
  <c r="R621" i="17" s="1"/>
  <c r="L627" i="17"/>
  <c r="M654" i="17"/>
  <c r="L654" i="17"/>
  <c r="M667" i="17"/>
  <c r="L667" i="17"/>
  <c r="M672" i="17"/>
  <c r="L672" i="17"/>
  <c r="P700" i="17"/>
  <c r="Q700" i="17"/>
  <c r="O700" i="17"/>
  <c r="N700" i="17"/>
  <c r="R700" i="17" s="1"/>
  <c r="L740" i="17"/>
  <c r="M740" i="17" s="1"/>
  <c r="M754" i="17"/>
  <c r="L754" i="17"/>
  <c r="Q774" i="17"/>
  <c r="P774" i="17"/>
  <c r="O774" i="17"/>
  <c r="M780" i="17"/>
  <c r="N788" i="17"/>
  <c r="N790" i="17"/>
  <c r="L800" i="17"/>
  <c r="M800" i="17"/>
  <c r="M816" i="17"/>
  <c r="L816" i="17"/>
  <c r="L832" i="17"/>
  <c r="M832" i="17" s="1"/>
  <c r="P865" i="17"/>
  <c r="O865" i="17"/>
  <c r="N865" i="17"/>
  <c r="R865" i="17" s="1"/>
  <c r="L867" i="17"/>
  <c r="M867" i="17" s="1"/>
  <c r="L873" i="17"/>
  <c r="R879" i="17"/>
  <c r="L898" i="17"/>
  <c r="Q925" i="17"/>
  <c r="P925" i="17"/>
  <c r="O925" i="17"/>
  <c r="N925" i="17"/>
  <c r="R925" i="17" s="1"/>
  <c r="O1028" i="17"/>
  <c r="N1028" i="17"/>
  <c r="Q1028" i="17"/>
  <c r="P1028" i="17"/>
  <c r="M1039" i="17"/>
  <c r="L1039" i="17"/>
  <c r="Q1070" i="17"/>
  <c r="P1070" i="17"/>
  <c r="O1070" i="17"/>
  <c r="N1070" i="17"/>
  <c r="L1077" i="17"/>
  <c r="M1077" i="17" s="1"/>
  <c r="L1093" i="17"/>
  <c r="M1093" i="17" s="1"/>
  <c r="N1107" i="17"/>
  <c r="Q1119" i="17"/>
  <c r="O1119" i="17"/>
  <c r="N1119" i="17"/>
  <c r="R1119" i="17" s="1"/>
  <c r="L1173" i="17"/>
  <c r="Q1197" i="17"/>
  <c r="N1197" i="17"/>
  <c r="P1197" i="17"/>
  <c r="O1197" i="17"/>
  <c r="L1238" i="17"/>
  <c r="M1238" i="17" s="1"/>
  <c r="M1242" i="17"/>
  <c r="L1242" i="17"/>
  <c r="M394" i="17"/>
  <c r="M402" i="17"/>
  <c r="M410" i="17"/>
  <c r="M418" i="17"/>
  <c r="L435" i="17"/>
  <c r="L443" i="17"/>
  <c r="L451" i="17"/>
  <c r="L459" i="17"/>
  <c r="N564" i="17"/>
  <c r="R564" i="17" s="1"/>
  <c r="N568" i="17"/>
  <c r="R568" i="17" s="1"/>
  <c r="N572" i="17"/>
  <c r="R572" i="17" s="1"/>
  <c r="N576" i="17"/>
  <c r="R576" i="17" s="1"/>
  <c r="N580" i="17"/>
  <c r="R580" i="17" s="1"/>
  <c r="N584" i="17"/>
  <c r="R584" i="17" s="1"/>
  <c r="N588" i="17"/>
  <c r="R588" i="17" s="1"/>
  <c r="L619" i="17"/>
  <c r="L621" i="17"/>
  <c r="Q627" i="17"/>
  <c r="P647" i="17"/>
  <c r="R647" i="17" s="1"/>
  <c r="L649" i="17"/>
  <c r="M649" i="17" s="1"/>
  <c r="M658" i="17"/>
  <c r="L658" i="17"/>
  <c r="P688" i="17"/>
  <c r="O688" i="17"/>
  <c r="O693" i="17"/>
  <c r="R693" i="17" s="1"/>
  <c r="P695" i="17"/>
  <c r="N695" i="17"/>
  <c r="Q695" i="17"/>
  <c r="O695" i="17"/>
  <c r="P704" i="17"/>
  <c r="O704" i="17"/>
  <c r="Q704" i="17"/>
  <c r="N704" i="17"/>
  <c r="R704" i="17" s="1"/>
  <c r="Q712" i="17"/>
  <c r="M731" i="17"/>
  <c r="L731" i="17"/>
  <c r="M742" i="17"/>
  <c r="N756" i="17"/>
  <c r="R756" i="17" s="1"/>
  <c r="N772" i="17"/>
  <c r="R772" i="17" s="1"/>
  <c r="N774" i="17"/>
  <c r="L784" i="17"/>
  <c r="M784" i="17"/>
  <c r="O788" i="17"/>
  <c r="M797" i="17"/>
  <c r="M817" i="17"/>
  <c r="L826" i="17"/>
  <c r="M826" i="17" s="1"/>
  <c r="M833" i="17"/>
  <c r="N842" i="17"/>
  <c r="Q842" i="17"/>
  <c r="P842" i="17"/>
  <c r="O842" i="17"/>
  <c r="L865" i="17"/>
  <c r="R871" i="17"/>
  <c r="Q873" i="17"/>
  <c r="P898" i="17"/>
  <c r="Q903" i="17"/>
  <c r="P903" i="17"/>
  <c r="P907" i="17"/>
  <c r="O907" i="17"/>
  <c r="N907" i="17"/>
  <c r="Q907" i="17"/>
  <c r="Q917" i="17"/>
  <c r="P917" i="17"/>
  <c r="R917" i="17" s="1"/>
  <c r="M989" i="17"/>
  <c r="L989" i="17"/>
  <c r="L1028" i="17"/>
  <c r="M1094" i="17"/>
  <c r="L1094" i="17"/>
  <c r="P1119" i="17"/>
  <c r="Q1123" i="17"/>
  <c r="P1123" i="17"/>
  <c r="R1123" i="17" s="1"/>
  <c r="Q1134" i="17"/>
  <c r="P1134" i="17"/>
  <c r="O1134" i="17"/>
  <c r="N1134" i="17"/>
  <c r="R1134" i="17" s="1"/>
  <c r="Q1173" i="17"/>
  <c r="M1177" i="17"/>
  <c r="L1177" i="17"/>
  <c r="L1217" i="17"/>
  <c r="M1217" i="17" s="1"/>
  <c r="M897" i="17"/>
  <c r="L897" i="17"/>
  <c r="O1026" i="17"/>
  <c r="N1026" i="17"/>
  <c r="Q1026" i="17"/>
  <c r="M1031" i="17"/>
  <c r="L1031" i="17"/>
  <c r="O1041" i="17"/>
  <c r="N1041" i="17"/>
  <c r="R1041" i="17" s="1"/>
  <c r="Q1041" i="17"/>
  <c r="P1041" i="17"/>
  <c r="O1050" i="17"/>
  <c r="N1050" i="17"/>
  <c r="R1050" i="17" s="1"/>
  <c r="Q1084" i="17"/>
  <c r="P1084" i="17"/>
  <c r="O1084" i="17"/>
  <c r="Q1111" i="17"/>
  <c r="N1111" i="17"/>
  <c r="Q1127" i="17"/>
  <c r="O1127" i="17"/>
  <c r="N1127" i="17"/>
  <c r="M1154" i="17"/>
  <c r="L1154" i="17"/>
  <c r="M1174" i="17"/>
  <c r="L1174" i="17"/>
  <c r="O1236" i="17"/>
  <c r="N1236" i="17"/>
  <c r="Q1236" i="17"/>
  <c r="P1236" i="17"/>
  <c r="M1249" i="17"/>
  <c r="L1249" i="17"/>
  <c r="Q1276" i="17"/>
  <c r="P1276" i="17"/>
  <c r="O1276" i="17"/>
  <c r="N1276" i="17"/>
  <c r="M1346" i="17"/>
  <c r="L1346" i="17"/>
  <c r="L603" i="17"/>
  <c r="M603" i="17" s="1"/>
  <c r="L604" i="17"/>
  <c r="L605" i="17"/>
  <c r="L606" i="17"/>
  <c r="L607" i="17"/>
  <c r="M607" i="17" s="1"/>
  <c r="L608" i="17"/>
  <c r="L609" i="17"/>
  <c r="L610" i="17"/>
  <c r="M610" i="17" s="1"/>
  <c r="L611" i="17"/>
  <c r="L612" i="17"/>
  <c r="L613" i="17"/>
  <c r="L614" i="17"/>
  <c r="L615" i="17"/>
  <c r="M615" i="17" s="1"/>
  <c r="L616" i="17"/>
  <c r="M616" i="17" s="1"/>
  <c r="L617" i="17"/>
  <c r="M624" i="17"/>
  <c r="L625" i="17"/>
  <c r="M625" i="17" s="1"/>
  <c r="L633" i="17"/>
  <c r="O668" i="17"/>
  <c r="R668" i="17" s="1"/>
  <c r="L694" i="17"/>
  <c r="M717" i="17"/>
  <c r="M735" i="17"/>
  <c r="M786" i="17"/>
  <c r="M856" i="17"/>
  <c r="L856" i="17"/>
  <c r="M864" i="17"/>
  <c r="L864" i="17"/>
  <c r="N869" i="17"/>
  <c r="R869" i="17" s="1"/>
  <c r="M872" i="17"/>
  <c r="L872" i="17"/>
  <c r="N877" i="17"/>
  <c r="M880" i="17"/>
  <c r="L880" i="17"/>
  <c r="N885" i="17"/>
  <c r="L899" i="17"/>
  <c r="L901" i="17"/>
  <c r="M901" i="17" s="1"/>
  <c r="M939" i="17"/>
  <c r="L939" i="17"/>
  <c r="L943" i="17"/>
  <c r="M943" i="17" s="1"/>
  <c r="L947" i="17"/>
  <c r="M947" i="17" s="1"/>
  <c r="M951" i="17"/>
  <c r="L951" i="17"/>
  <c r="M955" i="17"/>
  <c r="L955" i="17"/>
  <c r="M959" i="17"/>
  <c r="L959" i="17"/>
  <c r="R1011" i="17"/>
  <c r="L1026" i="17"/>
  <c r="L1041" i="17"/>
  <c r="L1050" i="17"/>
  <c r="N1084" i="17"/>
  <c r="O1111" i="17"/>
  <c r="Q1118" i="17"/>
  <c r="P1118" i="17"/>
  <c r="O1118" i="17"/>
  <c r="P1127" i="17"/>
  <c r="P1215" i="17"/>
  <c r="O1215" i="17"/>
  <c r="O1216" i="17"/>
  <c r="N1216" i="17"/>
  <c r="R1216" i="17" s="1"/>
  <c r="P1216" i="17"/>
  <c r="M1232" i="17"/>
  <c r="L1232" i="17"/>
  <c r="M1331" i="17"/>
  <c r="L1331" i="17"/>
  <c r="M1341" i="17"/>
  <c r="L1341" i="17"/>
  <c r="Q1344" i="17"/>
  <c r="P1344" i="17"/>
  <c r="N1344" i="17"/>
  <c r="O1344" i="17"/>
  <c r="M623" i="17"/>
  <c r="M631" i="17"/>
  <c r="P689" i="17"/>
  <c r="Q689" i="17"/>
  <c r="P703" i="17"/>
  <c r="N703" i="17"/>
  <c r="R757" i="17"/>
  <c r="L776" i="17"/>
  <c r="M776" i="17"/>
  <c r="Q779" i="17"/>
  <c r="P779" i="17"/>
  <c r="L792" i="17"/>
  <c r="M792" i="17"/>
  <c r="Q795" i="17"/>
  <c r="P795" i="17"/>
  <c r="R795" i="17" s="1"/>
  <c r="N841" i="17"/>
  <c r="R841" i="17" s="1"/>
  <c r="P841" i="17"/>
  <c r="O841" i="17"/>
  <c r="O869" i="17"/>
  <c r="O877" i="17"/>
  <c r="O885" i="17"/>
  <c r="R912" i="17"/>
  <c r="R918" i="17"/>
  <c r="P1026" i="17"/>
  <c r="M1042" i="17"/>
  <c r="L1042" i="17"/>
  <c r="P1050" i="17"/>
  <c r="Q1065" i="17"/>
  <c r="P1065" i="17"/>
  <c r="N1065" i="17"/>
  <c r="Q1068" i="17"/>
  <c r="P1068" i="17"/>
  <c r="O1068" i="17"/>
  <c r="Q1071" i="17"/>
  <c r="P1071" i="17"/>
  <c r="O1071" i="17"/>
  <c r="R1071" i="17" s="1"/>
  <c r="P1111" i="17"/>
  <c r="Q1113" i="17"/>
  <c r="O1113" i="17"/>
  <c r="N1113" i="17"/>
  <c r="N1115" i="17"/>
  <c r="R1115" i="17" s="1"/>
  <c r="N1118" i="17"/>
  <c r="N1131" i="17"/>
  <c r="R1131" i="17" s="1"/>
  <c r="M1157" i="17"/>
  <c r="L1157" i="17"/>
  <c r="M1170" i="17"/>
  <c r="L1170" i="17"/>
  <c r="L1215" i="17"/>
  <c r="Q1216" i="17"/>
  <c r="N1244" i="17"/>
  <c r="P1244" i="17"/>
  <c r="Q1244" i="17"/>
  <c r="O1244" i="17"/>
  <c r="Q1298" i="17"/>
  <c r="P1298" i="17"/>
  <c r="O1298" i="17"/>
  <c r="R1298" i="17" s="1"/>
  <c r="L1319" i="17"/>
  <c r="M1319" i="17" s="1"/>
  <c r="M1337" i="17"/>
  <c r="L986" i="17"/>
  <c r="M986" i="17" s="1"/>
  <c r="O1033" i="17"/>
  <c r="N1033" i="17"/>
  <c r="Q1033" i="17"/>
  <c r="P1033" i="17"/>
  <c r="M1074" i="17"/>
  <c r="L1074" i="17"/>
  <c r="Q1076" i="17"/>
  <c r="P1076" i="17"/>
  <c r="O1076" i="17"/>
  <c r="Q1114" i="17"/>
  <c r="P1114" i="17"/>
  <c r="O1114" i="17"/>
  <c r="Q1122" i="17"/>
  <c r="P1122" i="17"/>
  <c r="O1122" i="17"/>
  <c r="Q1130" i="17"/>
  <c r="P1130" i="17"/>
  <c r="O1130" i="17"/>
  <c r="N1233" i="17"/>
  <c r="R1233" i="17" s="1"/>
  <c r="P1233" i="17"/>
  <c r="O1233" i="17"/>
  <c r="M1303" i="17"/>
  <c r="L1303" i="17"/>
  <c r="Q1335" i="17"/>
  <c r="O1335" i="17"/>
  <c r="M775" i="17"/>
  <c r="M783" i="17"/>
  <c r="M791" i="17"/>
  <c r="M799" i="17"/>
  <c r="N906" i="17"/>
  <c r="R906" i="17" s="1"/>
  <c r="N914" i="17"/>
  <c r="R914" i="17" s="1"/>
  <c r="N922" i="17"/>
  <c r="R922" i="17" s="1"/>
  <c r="M941" i="17"/>
  <c r="L941" i="17"/>
  <c r="M945" i="17"/>
  <c r="L945" i="17"/>
  <c r="M949" i="17"/>
  <c r="L949" i="17"/>
  <c r="M953" i="17"/>
  <c r="L953" i="17"/>
  <c r="M957" i="17"/>
  <c r="L957" i="17"/>
  <c r="M961" i="17"/>
  <c r="L961" i="17"/>
  <c r="L1001" i="17"/>
  <c r="M1001" i="17" s="1"/>
  <c r="L1033" i="17"/>
  <c r="O1047" i="17"/>
  <c r="N1047" i="17"/>
  <c r="L1070" i="17"/>
  <c r="L1072" i="17"/>
  <c r="M1072" i="17" s="1"/>
  <c r="N1076" i="17"/>
  <c r="L1085" i="17"/>
  <c r="M1085" i="17" s="1"/>
  <c r="N1114" i="17"/>
  <c r="R1114" i="17" s="1"/>
  <c r="N1122" i="17"/>
  <c r="N1130" i="17"/>
  <c r="R1130" i="17" s="1"/>
  <c r="M1150" i="17"/>
  <c r="L1150" i="17"/>
  <c r="R1160" i="17"/>
  <c r="M1162" i="17"/>
  <c r="M1200" i="17"/>
  <c r="R1211" i="17"/>
  <c r="L1214" i="17"/>
  <c r="M1214" i="17"/>
  <c r="Q1233" i="17"/>
  <c r="L1243" i="17"/>
  <c r="M1243" i="17"/>
  <c r="Q1320" i="17"/>
  <c r="P1320" i="17"/>
  <c r="O1320" i="17"/>
  <c r="N1320" i="17"/>
  <c r="N1335" i="17"/>
  <c r="R905" i="17"/>
  <c r="R913" i="17"/>
  <c r="M981" i="17"/>
  <c r="M988" i="17"/>
  <c r="M996" i="17"/>
  <c r="L996" i="17"/>
  <c r="M998" i="17"/>
  <c r="L998" i="17"/>
  <c r="O1023" i="17"/>
  <c r="N1023" i="17"/>
  <c r="O1034" i="17"/>
  <c r="N1034" i="17"/>
  <c r="R1034" i="17" s="1"/>
  <c r="O1036" i="17"/>
  <c r="N1036" i="17"/>
  <c r="Q1036" i="17"/>
  <c r="M1038" i="17"/>
  <c r="L1038" i="17"/>
  <c r="O1049" i="17"/>
  <c r="N1049" i="17"/>
  <c r="Q1049" i="17"/>
  <c r="P1049" i="17"/>
  <c r="Q1081" i="17"/>
  <c r="P1081" i="17"/>
  <c r="O1081" i="17"/>
  <c r="R1081" i="17" s="1"/>
  <c r="M1090" i="17"/>
  <c r="L1090" i="17"/>
  <c r="Q1092" i="17"/>
  <c r="P1092" i="17"/>
  <c r="O1092" i="17"/>
  <c r="O1151" i="17"/>
  <c r="N1151" i="17"/>
  <c r="Q1166" i="17"/>
  <c r="P1166" i="17"/>
  <c r="O1166" i="17"/>
  <c r="N1257" i="17"/>
  <c r="P1257" i="17"/>
  <c r="O1257" i="17"/>
  <c r="Q1300" i="17"/>
  <c r="P1300" i="17"/>
  <c r="O1300" i="17"/>
  <c r="N1300" i="17"/>
  <c r="R1300" i="17" s="1"/>
  <c r="P1335" i="17"/>
  <c r="L1004" i="17"/>
  <c r="M1004" i="17" s="1"/>
  <c r="O1027" i="17"/>
  <c r="N1027" i="17"/>
  <c r="O1035" i="17"/>
  <c r="N1035" i="17"/>
  <c r="R1035" i="17" s="1"/>
  <c r="O1043" i="17"/>
  <c r="N1043" i="17"/>
  <c r="R1043" i="17" s="1"/>
  <c r="O1051" i="17"/>
  <c r="N1051" i="17"/>
  <c r="R1159" i="17"/>
  <c r="R1172" i="17"/>
  <c r="T1221" i="17"/>
  <c r="N1201" i="17"/>
  <c r="R1201" i="17" s="1"/>
  <c r="O1201" i="17"/>
  <c r="Q1283" i="17"/>
  <c r="P1283" i="17"/>
  <c r="N1283" i="17"/>
  <c r="O1283" i="17"/>
  <c r="Q1291" i="17"/>
  <c r="P1291" i="17"/>
  <c r="N1291" i="17"/>
  <c r="O1291" i="17"/>
  <c r="M1301" i="17"/>
  <c r="L1301" i="17"/>
  <c r="M1323" i="17"/>
  <c r="L1323" i="17"/>
  <c r="Q1327" i="17"/>
  <c r="P1327" i="17"/>
  <c r="L1329" i="17"/>
  <c r="M1329" i="17" s="1"/>
  <c r="Q1334" i="17"/>
  <c r="O1334" i="17"/>
  <c r="P1334" i="17"/>
  <c r="O1340" i="17"/>
  <c r="R1340" i="17"/>
  <c r="M985" i="17"/>
  <c r="O1024" i="17"/>
  <c r="N1024" i="17"/>
  <c r="R1024" i="17" s="1"/>
  <c r="L1027" i="17"/>
  <c r="O1032" i="17"/>
  <c r="N1032" i="17"/>
  <c r="L1035" i="17"/>
  <c r="O1040" i="17"/>
  <c r="N1040" i="17"/>
  <c r="L1043" i="17"/>
  <c r="O1048" i="17"/>
  <c r="N1048" i="17"/>
  <c r="L1051" i="17"/>
  <c r="L1071" i="17"/>
  <c r="L1079" i="17"/>
  <c r="M1079" i="17" s="1"/>
  <c r="L1087" i="17"/>
  <c r="M1087" i="17" s="1"/>
  <c r="L1095" i="17"/>
  <c r="N1109" i="17"/>
  <c r="N1117" i="17"/>
  <c r="N1121" i="17"/>
  <c r="N1125" i="17"/>
  <c r="N1129" i="17"/>
  <c r="N1133" i="17"/>
  <c r="N1137" i="17"/>
  <c r="M1161" i="17"/>
  <c r="L1201" i="17"/>
  <c r="L1209" i="17"/>
  <c r="M1209" i="17" s="1"/>
  <c r="M1218" i="17"/>
  <c r="L1218" i="17"/>
  <c r="O1253" i="17"/>
  <c r="N1253" i="17"/>
  <c r="Q1253" i="17"/>
  <c r="Q1275" i="17"/>
  <c r="P1275" i="17"/>
  <c r="O1275" i="17"/>
  <c r="R1275" i="17" s="1"/>
  <c r="L1291" i="17"/>
  <c r="P1297" i="17"/>
  <c r="R1297" i="17" s="1"/>
  <c r="O1297" i="17"/>
  <c r="Q1297" i="17"/>
  <c r="M1299" i="17"/>
  <c r="L1299" i="17"/>
  <c r="N1327" i="17"/>
  <c r="N1334" i="17"/>
  <c r="R1334" i="17" s="1"/>
  <c r="M984" i="17"/>
  <c r="M991" i="17"/>
  <c r="L991" i="17"/>
  <c r="L995" i="17"/>
  <c r="M995" i="17" s="1"/>
  <c r="L999" i="17"/>
  <c r="M999" i="17" s="1"/>
  <c r="M1003" i="17"/>
  <c r="L1003" i="17"/>
  <c r="P1027" i="17"/>
  <c r="O1029" i="17"/>
  <c r="N1029" i="17"/>
  <c r="R1029" i="17" s="1"/>
  <c r="P1035" i="17"/>
  <c r="O1037" i="17"/>
  <c r="N1037" i="17"/>
  <c r="R1037" i="17" s="1"/>
  <c r="P1043" i="17"/>
  <c r="O1045" i="17"/>
  <c r="N1045" i="17"/>
  <c r="P1051" i="17"/>
  <c r="O1053" i="17"/>
  <c r="N1053" i="17"/>
  <c r="O1109" i="17"/>
  <c r="O1117" i="17"/>
  <c r="O1121" i="17"/>
  <c r="O1125" i="17"/>
  <c r="O1129" i="17"/>
  <c r="O1133" i="17"/>
  <c r="O1137" i="17"/>
  <c r="R1156" i="17"/>
  <c r="Q1158" i="17"/>
  <c r="P1158" i="17"/>
  <c r="R1158" i="17" s="1"/>
  <c r="R1163" i="17"/>
  <c r="P1165" i="17"/>
  <c r="O1165" i="17"/>
  <c r="N1165" i="17"/>
  <c r="R1165" i="17" s="1"/>
  <c r="N1178" i="17"/>
  <c r="R1178" i="17" s="1"/>
  <c r="O1178" i="17"/>
  <c r="Q1178" i="17"/>
  <c r="N1193" i="17"/>
  <c r="R1193" i="17" s="1"/>
  <c r="O1193" i="17"/>
  <c r="Q1196" i="17"/>
  <c r="N1196" i="17"/>
  <c r="P1196" i="17"/>
  <c r="O1196" i="17"/>
  <c r="P1201" i="17"/>
  <c r="R1207" i="17"/>
  <c r="O1240" i="17"/>
  <c r="N1240" i="17"/>
  <c r="Q1240" i="17"/>
  <c r="P1321" i="17"/>
  <c r="O1321" i="17"/>
  <c r="N1321" i="17"/>
  <c r="Q1321" i="17"/>
  <c r="O1327" i="17"/>
  <c r="L1194" i="17"/>
  <c r="M1194" i="17" s="1"/>
  <c r="Q1205" i="17"/>
  <c r="N1205" i="17"/>
  <c r="R1205" i="17" s="1"/>
  <c r="O1256" i="17"/>
  <c r="P1256" i="17"/>
  <c r="N1256" i="17"/>
  <c r="Q1292" i="17"/>
  <c r="P1292" i="17"/>
  <c r="O1292" i="17"/>
  <c r="R1332" i="17"/>
  <c r="Q1343" i="17"/>
  <c r="P1343" i="17"/>
  <c r="N1343" i="17"/>
  <c r="L1006" i="17"/>
  <c r="M1006" i="17" s="1"/>
  <c r="L1007" i="17"/>
  <c r="M1007" i="17" s="1"/>
  <c r="L1008" i="17"/>
  <c r="M1008" i="17" s="1"/>
  <c r="L1009" i="17"/>
  <c r="M1009" i="17" s="1"/>
  <c r="L1010" i="17"/>
  <c r="M1010" i="17" s="1"/>
  <c r="L1164" i="17"/>
  <c r="L1168" i="17"/>
  <c r="M1168" i="17" s="1"/>
  <c r="L1172" i="17"/>
  <c r="L1176" i="17"/>
  <c r="M1176" i="17" s="1"/>
  <c r="N1195" i="17"/>
  <c r="R1195" i="17" s="1"/>
  <c r="P1199" i="17"/>
  <c r="O1199" i="17"/>
  <c r="R1204" i="17"/>
  <c r="O1205" i="17"/>
  <c r="P1207" i="17"/>
  <c r="O1207" i="17"/>
  <c r="Q1213" i="17"/>
  <c r="P1213" i="17"/>
  <c r="M1219" i="17"/>
  <c r="L1219" i="17"/>
  <c r="T1263" i="17"/>
  <c r="M1239" i="17"/>
  <c r="L1239" i="17"/>
  <c r="M1248" i="17"/>
  <c r="L1248" i="17"/>
  <c r="Q1256" i="17"/>
  <c r="M1285" i="17"/>
  <c r="N1292" i="17"/>
  <c r="Q1328" i="17"/>
  <c r="P1328" i="17"/>
  <c r="O1328" i="17"/>
  <c r="O1332" i="17"/>
  <c r="P1338" i="17"/>
  <c r="O1338" i="17"/>
  <c r="N1338" i="17"/>
  <c r="O1343" i="17"/>
  <c r="M1155" i="17"/>
  <c r="M1175" i="17"/>
  <c r="Q1190" i="17"/>
  <c r="P1190" i="17"/>
  <c r="P1191" i="17"/>
  <c r="O1191" i="17"/>
  <c r="N1191" i="17"/>
  <c r="P1195" i="17"/>
  <c r="N1199" i="17"/>
  <c r="R1199" i="17" s="1"/>
  <c r="N1203" i="17"/>
  <c r="R1203" i="17" s="1"/>
  <c r="O1204" i="17"/>
  <c r="P1205" i="17"/>
  <c r="L1207" i="17"/>
  <c r="N1213" i="17"/>
  <c r="R1213" i="17" s="1"/>
  <c r="P1255" i="17"/>
  <c r="O1255" i="17"/>
  <c r="N1255" i="17"/>
  <c r="R1255" i="17" s="1"/>
  <c r="M1302" i="17"/>
  <c r="L1302" i="17"/>
  <c r="N1328" i="17"/>
  <c r="Q1338" i="17"/>
  <c r="Q1345" i="17"/>
  <c r="P1345" i="17"/>
  <c r="N1345" i="17"/>
  <c r="M1202" i="17"/>
  <c r="L1202" i="17"/>
  <c r="P1234" i="17"/>
  <c r="O1234" i="17"/>
  <c r="R1234" i="17" s="1"/>
  <c r="M1247" i="17"/>
  <c r="L1247" i="17"/>
  <c r="L1251" i="17"/>
  <c r="M1251" i="17" s="1"/>
  <c r="T1347" i="17"/>
  <c r="Q1326" i="17"/>
  <c r="P1326" i="17"/>
  <c r="O1326" i="17"/>
  <c r="R1326" i="17" s="1"/>
  <c r="L1342" i="17"/>
  <c r="M1342" i="17" s="1"/>
  <c r="M1220" i="17"/>
  <c r="L1220" i="17"/>
  <c r="M1246" i="17"/>
  <c r="L1246" i="17"/>
  <c r="M1250" i="17"/>
  <c r="L1250" i="17"/>
  <c r="R1289" i="17"/>
  <c r="R1290" i="17"/>
  <c r="M1295" i="17"/>
  <c r="L1295" i="17"/>
  <c r="P1325" i="17"/>
  <c r="O1325" i="17"/>
  <c r="L1210" i="17"/>
  <c r="M1210" i="17" s="1"/>
  <c r="M1237" i="17"/>
  <c r="N1241" i="17"/>
  <c r="O1241" i="17"/>
  <c r="Q1274" i="17"/>
  <c r="O1274" i="17"/>
  <c r="N1274" i="17"/>
  <c r="P1277" i="17"/>
  <c r="O1277" i="17"/>
  <c r="N1277" i="17"/>
  <c r="M1279" i="17"/>
  <c r="L1279" i="17"/>
  <c r="R1280" i="17"/>
  <c r="M1284" i="17"/>
  <c r="L1284" i="17"/>
  <c r="O1286" i="17"/>
  <c r="N1286" i="17"/>
  <c r="R1286" i="17" s="1"/>
  <c r="R1317" i="17"/>
  <c r="R1318" i="17"/>
  <c r="N1325" i="17"/>
  <c r="R1325" i="17" s="1"/>
  <c r="O1330" i="17"/>
  <c r="N1330" i="17"/>
  <c r="R1330" i="17" s="1"/>
  <c r="Q1330" i="17"/>
  <c r="L1336" i="17"/>
  <c r="M1336" i="17" s="1"/>
  <c r="M1258" i="17"/>
  <c r="L1259" i="17"/>
  <c r="M1259" i="17" s="1"/>
  <c r="O1294" i="17"/>
  <c r="N1294" i="17"/>
  <c r="R1294" i="17" s="1"/>
  <c r="M1322" i="17"/>
  <c r="M1287" i="17"/>
  <c r="L1287" i="17"/>
  <c r="L1294" i="17"/>
  <c r="N1259" i="17" l="1"/>
  <c r="Q1259" i="17"/>
  <c r="O1259" i="17"/>
  <c r="P1259" i="17"/>
  <c r="Q1083" i="17"/>
  <c r="P1083" i="17"/>
  <c r="O1083" i="17"/>
  <c r="N1083" i="17"/>
  <c r="N331" i="17"/>
  <c r="P331" i="17"/>
  <c r="O331" i="17"/>
  <c r="Q331" i="17"/>
  <c r="Q1010" i="17"/>
  <c r="P1010" i="17"/>
  <c r="O1010" i="17"/>
  <c r="N1010" i="17"/>
  <c r="Q997" i="17"/>
  <c r="P997" i="17"/>
  <c r="O997" i="17"/>
  <c r="N997" i="17"/>
  <c r="R997" i="17" s="1"/>
  <c r="R477" i="17"/>
  <c r="P881" i="17"/>
  <c r="O881" i="17"/>
  <c r="N881" i="17"/>
  <c r="Q881" i="17"/>
  <c r="N818" i="17"/>
  <c r="Q818" i="17"/>
  <c r="P818" i="17"/>
  <c r="O818" i="17"/>
  <c r="O844" i="17" s="1"/>
  <c r="N22" i="17"/>
  <c r="P22" i="17"/>
  <c r="O22" i="17"/>
  <c r="Q22" i="17"/>
  <c r="P714" i="17"/>
  <c r="Q714" i="17"/>
  <c r="O714" i="17"/>
  <c r="N714" i="17"/>
  <c r="R714" i="17" s="1"/>
  <c r="Q1336" i="17"/>
  <c r="P1336" i="17"/>
  <c r="O1336" i="17"/>
  <c r="N1336" i="17"/>
  <c r="R1336" i="17" s="1"/>
  <c r="Q1009" i="17"/>
  <c r="P1009" i="17"/>
  <c r="O1009" i="17"/>
  <c r="N1009" i="17"/>
  <c r="R1009" i="17" s="1"/>
  <c r="P1194" i="17"/>
  <c r="O1194" i="17"/>
  <c r="N1194" i="17"/>
  <c r="Q1194" i="17"/>
  <c r="P999" i="17"/>
  <c r="N999" i="17"/>
  <c r="Q999" i="17"/>
  <c r="Q1299" i="17"/>
  <c r="P1299" i="17"/>
  <c r="O1299" i="17"/>
  <c r="N1299" i="17"/>
  <c r="R1299" i="17" s="1"/>
  <c r="R1137" i="17"/>
  <c r="Q1087" i="17"/>
  <c r="P1087" i="17"/>
  <c r="O1087" i="17"/>
  <c r="N1087" i="17"/>
  <c r="Q615" i="17"/>
  <c r="P615" i="17"/>
  <c r="O615" i="17"/>
  <c r="N615" i="17"/>
  <c r="R615" i="17" s="1"/>
  <c r="P754" i="17"/>
  <c r="N754" i="17"/>
  <c r="Q754" i="17"/>
  <c r="N436" i="17"/>
  <c r="O436" i="17"/>
  <c r="P436" i="17"/>
  <c r="Q436" i="17"/>
  <c r="N992" i="17"/>
  <c r="Q992" i="17"/>
  <c r="P992" i="17"/>
  <c r="Q1005" i="17"/>
  <c r="P1005" i="17"/>
  <c r="N1005" i="17"/>
  <c r="Q1001" i="17"/>
  <c r="P1001" i="17"/>
  <c r="N1001" i="17"/>
  <c r="O1001" i="17" s="1"/>
  <c r="Q1094" i="17"/>
  <c r="P1094" i="17"/>
  <c r="N1094" i="17"/>
  <c r="P713" i="17"/>
  <c r="Q713" i="17"/>
  <c r="O713" i="17"/>
  <c r="N713" i="17"/>
  <c r="Q1155" i="17"/>
  <c r="P1155" i="17"/>
  <c r="O1155" i="17"/>
  <c r="N1155" i="17"/>
  <c r="R1155" i="17" s="1"/>
  <c r="N672" i="17"/>
  <c r="R672" i="17" s="1"/>
  <c r="P672" i="17"/>
  <c r="O672" i="17"/>
  <c r="Q672" i="17"/>
  <c r="O1008" i="17"/>
  <c r="N1008" i="17"/>
  <c r="Q1008" i="17"/>
  <c r="P1008" i="17"/>
  <c r="Q1079" i="17"/>
  <c r="P1079" i="17"/>
  <c r="O1079" i="17"/>
  <c r="N1079" i="17"/>
  <c r="N740" i="17"/>
  <c r="O740" i="17"/>
  <c r="Q740" i="17"/>
  <c r="P740" i="17"/>
  <c r="N825" i="17"/>
  <c r="R825" i="17" s="1"/>
  <c r="P825" i="17"/>
  <c r="O825" i="17"/>
  <c r="Q825" i="17"/>
  <c r="P1007" i="17"/>
  <c r="N1007" i="17"/>
  <c r="Q1007" i="17"/>
  <c r="Q955" i="17"/>
  <c r="P955" i="17"/>
  <c r="N955" i="17"/>
  <c r="O955" i="17"/>
  <c r="N1217" i="17"/>
  <c r="Q1217" i="17"/>
  <c r="P1217" i="17"/>
  <c r="O1217" i="17"/>
  <c r="O1242" i="17"/>
  <c r="N1242" i="17"/>
  <c r="P1242" i="17"/>
  <c r="Q1242" i="17"/>
  <c r="O277" i="17"/>
  <c r="N277" i="17"/>
  <c r="Q277" i="17"/>
  <c r="P277" i="17"/>
  <c r="O996" i="17"/>
  <c r="N996" i="17"/>
  <c r="P996" i="17"/>
  <c r="Q996" i="17"/>
  <c r="O1200" i="17"/>
  <c r="N1200" i="17"/>
  <c r="Q1200" i="17"/>
  <c r="P1200" i="17"/>
  <c r="Q901" i="17"/>
  <c r="P901" i="17"/>
  <c r="O901" i="17"/>
  <c r="N901" i="17"/>
  <c r="R901" i="17" s="1"/>
  <c r="O1220" i="17"/>
  <c r="N1220" i="17"/>
  <c r="Q1220" i="17"/>
  <c r="P1220" i="17"/>
  <c r="P1301" i="17"/>
  <c r="O1301" i="17"/>
  <c r="N1301" i="17"/>
  <c r="Q1301" i="17"/>
  <c r="N986" i="17"/>
  <c r="P986" i="17"/>
  <c r="O986" i="17"/>
  <c r="Q986" i="17"/>
  <c r="N826" i="17"/>
  <c r="Q826" i="17"/>
  <c r="P826" i="17"/>
  <c r="O826" i="17"/>
  <c r="Q1238" i="17"/>
  <c r="N1238" i="17"/>
  <c r="O1238" i="17"/>
  <c r="P1238" i="17"/>
  <c r="Q1002" i="17"/>
  <c r="P1002" i="17"/>
  <c r="N1002" i="17"/>
  <c r="Q1066" i="17"/>
  <c r="Q1096" i="17" s="1"/>
  <c r="P1066" i="17"/>
  <c r="P1096" i="17" s="1"/>
  <c r="O1066" i="17"/>
  <c r="N1066" i="17"/>
  <c r="O626" i="17"/>
  <c r="N626" i="17"/>
  <c r="Q626" i="17"/>
  <c r="P626" i="17"/>
  <c r="Q940" i="17"/>
  <c r="P940" i="17"/>
  <c r="O940" i="17"/>
  <c r="N940" i="17"/>
  <c r="O445" i="17"/>
  <c r="N445" i="17"/>
  <c r="P445" i="17"/>
  <c r="Q445" i="17"/>
  <c r="Q150" i="17"/>
  <c r="P150" i="17"/>
  <c r="N150" i="17"/>
  <c r="Q1210" i="17"/>
  <c r="P1210" i="17"/>
  <c r="O1210" i="17"/>
  <c r="N1210" i="17"/>
  <c r="R1210" i="17" s="1"/>
  <c r="N1003" i="17"/>
  <c r="P1003" i="17"/>
  <c r="O1003" i="17"/>
  <c r="Q1003" i="17"/>
  <c r="Q1085" i="17"/>
  <c r="P1085" i="17"/>
  <c r="N1085" i="17"/>
  <c r="Q616" i="17"/>
  <c r="P616" i="17"/>
  <c r="O616" i="17"/>
  <c r="N616" i="17"/>
  <c r="O532" i="17"/>
  <c r="N532" i="17"/>
  <c r="Q532" i="17"/>
  <c r="P532" i="17"/>
  <c r="N1251" i="17"/>
  <c r="Q1251" i="17"/>
  <c r="P1251" i="17"/>
  <c r="O1251" i="17"/>
  <c r="O1004" i="17"/>
  <c r="N1004" i="17"/>
  <c r="Q1004" i="17"/>
  <c r="P1004" i="17"/>
  <c r="N1295" i="17"/>
  <c r="Q1295" i="17"/>
  <c r="P1295" i="17"/>
  <c r="O1295" i="17"/>
  <c r="N1176" i="17"/>
  <c r="O1176" i="17"/>
  <c r="Q1176" i="17"/>
  <c r="P1176" i="17"/>
  <c r="Q1006" i="17"/>
  <c r="P1006" i="17"/>
  <c r="O1006" i="17"/>
  <c r="N1006" i="17"/>
  <c r="N1342" i="17"/>
  <c r="Q1342" i="17"/>
  <c r="P1342" i="17"/>
  <c r="O1342" i="17"/>
  <c r="R1328" i="17"/>
  <c r="N625" i="17"/>
  <c r="Q625" i="17"/>
  <c r="P625" i="17"/>
  <c r="O625" i="17"/>
  <c r="N817" i="17"/>
  <c r="P817" i="17"/>
  <c r="O817" i="17"/>
  <c r="Q817" i="17"/>
  <c r="Q742" i="17"/>
  <c r="P742" i="17"/>
  <c r="O742" i="17"/>
  <c r="N742" i="17"/>
  <c r="N658" i="17"/>
  <c r="O658" i="17"/>
  <c r="P658" i="17"/>
  <c r="Q658" i="17"/>
  <c r="N832" i="17"/>
  <c r="O832" i="17"/>
  <c r="Q832" i="17"/>
  <c r="P832" i="17"/>
  <c r="O609" i="17"/>
  <c r="N609" i="17"/>
  <c r="Q609" i="17"/>
  <c r="P609" i="17"/>
  <c r="R571" i="17"/>
  <c r="P950" i="17"/>
  <c r="O950" i="17"/>
  <c r="N950" i="17"/>
  <c r="Q950" i="17"/>
  <c r="Q113" i="17"/>
  <c r="P113" i="17"/>
  <c r="N113" i="17"/>
  <c r="O113" i="17" s="1"/>
  <c r="P942" i="17"/>
  <c r="O942" i="17"/>
  <c r="N942" i="17"/>
  <c r="Q942" i="17"/>
  <c r="Q995" i="17"/>
  <c r="P995" i="17"/>
  <c r="O995" i="17"/>
  <c r="N995" i="17"/>
  <c r="R995" i="17" s="1"/>
  <c r="Q1072" i="17"/>
  <c r="P1072" i="17"/>
  <c r="O1072" i="17"/>
  <c r="N1072" i="17"/>
  <c r="N1168" i="17"/>
  <c r="Q1168" i="17"/>
  <c r="P1168" i="17"/>
  <c r="O1168" i="17"/>
  <c r="N1209" i="17"/>
  <c r="R1209" i="17" s="1"/>
  <c r="Q1209" i="17"/>
  <c r="O1209" i="17"/>
  <c r="P1209" i="17"/>
  <c r="R1117" i="17"/>
  <c r="P1329" i="17"/>
  <c r="O1329" i="17"/>
  <c r="N1329" i="17"/>
  <c r="Q1329" i="17"/>
  <c r="N1303" i="17"/>
  <c r="Q1303" i="17"/>
  <c r="P1303" i="17"/>
  <c r="O1303" i="17"/>
  <c r="Q1319" i="17"/>
  <c r="P1319" i="17"/>
  <c r="N1319" i="17"/>
  <c r="O1319" i="17"/>
  <c r="O1347" i="17" s="1"/>
  <c r="Q947" i="17"/>
  <c r="P947" i="17"/>
  <c r="N947" i="17"/>
  <c r="R947" i="17" s="1"/>
  <c r="O947" i="17"/>
  <c r="Q610" i="17"/>
  <c r="P610" i="17"/>
  <c r="O610" i="17"/>
  <c r="N610" i="17"/>
  <c r="R610" i="17" s="1"/>
  <c r="N649" i="17"/>
  <c r="Q649" i="17"/>
  <c r="O649" i="17"/>
  <c r="P649" i="17"/>
  <c r="Q1093" i="17"/>
  <c r="P1093" i="17"/>
  <c r="N1093" i="17"/>
  <c r="Q1153" i="17"/>
  <c r="P1153" i="17"/>
  <c r="O1153" i="17"/>
  <c r="N1153" i="17"/>
  <c r="O368" i="17"/>
  <c r="N368" i="17"/>
  <c r="Q368" i="17"/>
  <c r="P368" i="17"/>
  <c r="O244" i="17"/>
  <c r="N244" i="17"/>
  <c r="P244" i="17"/>
  <c r="Q244" i="17"/>
  <c r="N828" i="17"/>
  <c r="Q828" i="17"/>
  <c r="O828" i="17"/>
  <c r="P828" i="17"/>
  <c r="N335" i="17"/>
  <c r="R335" i="17" s="1"/>
  <c r="Q335" i="17"/>
  <c r="P335" i="17"/>
  <c r="O335" i="17"/>
  <c r="Q98" i="17"/>
  <c r="P98" i="17"/>
  <c r="N98" i="17"/>
  <c r="O98" i="17" s="1"/>
  <c r="R547" i="17"/>
  <c r="O547" i="17"/>
  <c r="Q391" i="17"/>
  <c r="P391" i="17"/>
  <c r="O391" i="17"/>
  <c r="N391" i="17"/>
  <c r="N1279" i="17"/>
  <c r="Q1279" i="17"/>
  <c r="Q1305" i="17" s="1"/>
  <c r="P1279" i="17"/>
  <c r="O1279" i="17"/>
  <c r="R1241" i="17"/>
  <c r="R1292" i="17"/>
  <c r="R1321" i="17"/>
  <c r="R1327" i="17"/>
  <c r="R1109" i="17"/>
  <c r="R1257" i="17"/>
  <c r="P988" i="17"/>
  <c r="Q988" i="17"/>
  <c r="N988" i="17"/>
  <c r="Q1162" i="17"/>
  <c r="P1162" i="17"/>
  <c r="N1162" i="17"/>
  <c r="O1162" i="17"/>
  <c r="N949" i="17"/>
  <c r="O949" i="17"/>
  <c r="Q949" i="17"/>
  <c r="P949" i="17"/>
  <c r="O799" i="17"/>
  <c r="N799" i="17"/>
  <c r="Q799" i="17"/>
  <c r="P799" i="17"/>
  <c r="Q1170" i="17"/>
  <c r="P1170" i="17"/>
  <c r="O1170" i="17"/>
  <c r="N1170" i="17"/>
  <c r="R1344" i="17"/>
  <c r="O1232" i="17"/>
  <c r="P1232" i="17"/>
  <c r="N1232" i="17"/>
  <c r="Q1232" i="17"/>
  <c r="Q1174" i="17"/>
  <c r="P1174" i="17"/>
  <c r="O1174" i="17"/>
  <c r="N1174" i="17"/>
  <c r="R1174" i="17" s="1"/>
  <c r="N897" i="17"/>
  <c r="P897" i="17"/>
  <c r="P928" i="17" s="1"/>
  <c r="O897" i="17"/>
  <c r="O928" i="17" s="1"/>
  <c r="Q897" i="17"/>
  <c r="Q928" i="17" s="1"/>
  <c r="Q797" i="17"/>
  <c r="O797" i="17"/>
  <c r="N797" i="17"/>
  <c r="P797" i="17"/>
  <c r="R790" i="17"/>
  <c r="Q1138" i="17"/>
  <c r="N460" i="17"/>
  <c r="Q460" i="17"/>
  <c r="P460" i="17"/>
  <c r="O460" i="17"/>
  <c r="R646" i="17"/>
  <c r="O275" i="17"/>
  <c r="N275" i="17"/>
  <c r="P275" i="17"/>
  <c r="Q275" i="17"/>
  <c r="R899" i="17"/>
  <c r="N313" i="17"/>
  <c r="Q313" i="17"/>
  <c r="P313" i="17"/>
  <c r="O313" i="17"/>
  <c r="Q1067" i="17"/>
  <c r="P1067" i="17"/>
  <c r="O1067" i="17"/>
  <c r="N1067" i="17"/>
  <c r="Q630" i="17"/>
  <c r="P630" i="17"/>
  <c r="O630" i="17"/>
  <c r="N630" i="17"/>
  <c r="R630" i="17" s="1"/>
  <c r="R563" i="17"/>
  <c r="Q110" i="17"/>
  <c r="P110" i="17"/>
  <c r="N110" i="17"/>
  <c r="O373" i="17"/>
  <c r="N373" i="17"/>
  <c r="Q373" i="17"/>
  <c r="P373" i="17"/>
  <c r="N17" i="17"/>
  <c r="Q17" i="17"/>
  <c r="P17" i="17"/>
  <c r="O17" i="17"/>
  <c r="Q124" i="17"/>
  <c r="P124" i="17"/>
  <c r="O124" i="17"/>
  <c r="N124" i="17"/>
  <c r="O1078" i="17"/>
  <c r="R1078" i="17" s="1"/>
  <c r="O437" i="17"/>
  <c r="N437" i="17"/>
  <c r="Q437" i="17"/>
  <c r="P437" i="17"/>
  <c r="N497" i="17"/>
  <c r="R497" i="17" s="1"/>
  <c r="Q497" i="17"/>
  <c r="P497" i="17"/>
  <c r="O497" i="17"/>
  <c r="P245" i="17"/>
  <c r="O245" i="17"/>
  <c r="N245" i="17"/>
  <c r="Q245" i="17"/>
  <c r="R709" i="17"/>
  <c r="O350" i="17"/>
  <c r="N350" i="17"/>
  <c r="Q350" i="17"/>
  <c r="P350" i="17"/>
  <c r="Q106" i="17"/>
  <c r="P106" i="17"/>
  <c r="N106" i="17"/>
  <c r="O106" i="17" s="1"/>
  <c r="P1258" i="17"/>
  <c r="O1258" i="17"/>
  <c r="Q1258" i="17"/>
  <c r="N1258" i="17"/>
  <c r="R1277" i="17"/>
  <c r="N1237" i="17"/>
  <c r="P1237" i="17"/>
  <c r="O1237" i="17"/>
  <c r="Q1237" i="17"/>
  <c r="P1247" i="17"/>
  <c r="Q1247" i="17"/>
  <c r="O1247" i="17"/>
  <c r="N1247" i="17"/>
  <c r="R1191" i="17"/>
  <c r="R1338" i="17"/>
  <c r="P1285" i="17"/>
  <c r="O1285" i="17"/>
  <c r="N1285" i="17"/>
  <c r="Q1285" i="17"/>
  <c r="P1219" i="17"/>
  <c r="N1219" i="17"/>
  <c r="Q1219" i="17"/>
  <c r="O1219" i="17"/>
  <c r="R1053" i="17"/>
  <c r="P1161" i="17"/>
  <c r="O1161" i="17"/>
  <c r="N1161" i="17"/>
  <c r="R1161" i="17" s="1"/>
  <c r="Q1161" i="17"/>
  <c r="R1040" i="17"/>
  <c r="Q985" i="17"/>
  <c r="P985" i="17"/>
  <c r="O985" i="17"/>
  <c r="N985" i="17"/>
  <c r="R1291" i="17"/>
  <c r="R1166" i="17"/>
  <c r="R1049" i="17"/>
  <c r="Q981" i="17"/>
  <c r="P981" i="17"/>
  <c r="N981" i="17"/>
  <c r="O981" i="17"/>
  <c r="O1243" i="17"/>
  <c r="N1243" i="17"/>
  <c r="Q1243" i="17"/>
  <c r="P1243" i="17"/>
  <c r="R1076" i="17"/>
  <c r="Q791" i="17"/>
  <c r="O791" i="17"/>
  <c r="N791" i="17"/>
  <c r="R791" i="17" s="1"/>
  <c r="P791" i="17"/>
  <c r="Q1337" i="17"/>
  <c r="P1337" i="17"/>
  <c r="O1337" i="17"/>
  <c r="N1337" i="17"/>
  <c r="O1065" i="17"/>
  <c r="R1065" i="17" s="1"/>
  <c r="R703" i="17"/>
  <c r="Q951" i="17"/>
  <c r="P951" i="17"/>
  <c r="N951" i="17"/>
  <c r="O951" i="17"/>
  <c r="R885" i="17"/>
  <c r="P864" i="17"/>
  <c r="N864" i="17"/>
  <c r="O864" i="17"/>
  <c r="Q864" i="17"/>
  <c r="R903" i="17"/>
  <c r="Q731" i="17"/>
  <c r="N731" i="17"/>
  <c r="R731" i="17" s="1"/>
  <c r="P731" i="17"/>
  <c r="O731" i="17"/>
  <c r="R695" i="17"/>
  <c r="R788" i="17"/>
  <c r="N667" i="17"/>
  <c r="R667" i="17" s="1"/>
  <c r="O667" i="17"/>
  <c r="P667" i="17"/>
  <c r="Q667" i="17"/>
  <c r="N419" i="17"/>
  <c r="Q419" i="17"/>
  <c r="P419" i="17"/>
  <c r="O419" i="17"/>
  <c r="R1179" i="17"/>
  <c r="O1052" i="17"/>
  <c r="N1052" i="17"/>
  <c r="Q1052" i="17"/>
  <c r="P1052" i="17"/>
  <c r="N665" i="17"/>
  <c r="Q665" i="17"/>
  <c r="P665" i="17"/>
  <c r="O665" i="17"/>
  <c r="R628" i="17"/>
  <c r="R455" i="17"/>
  <c r="Q250" i="17"/>
  <c r="P250" i="17"/>
  <c r="O250" i="17"/>
  <c r="N250" i="17"/>
  <c r="R250" i="17" s="1"/>
  <c r="R1208" i="17"/>
  <c r="R857" i="17"/>
  <c r="R813" i="17"/>
  <c r="R530" i="17"/>
  <c r="N336" i="17"/>
  <c r="O336" i="17"/>
  <c r="P336" i="17"/>
  <c r="Q336" i="17"/>
  <c r="N268" i="17"/>
  <c r="O268" i="17" s="1"/>
  <c r="O296" i="17" s="1"/>
  <c r="Q268" i="17"/>
  <c r="P268" i="17"/>
  <c r="Q1080" i="17"/>
  <c r="P1080" i="17"/>
  <c r="N1080" i="17"/>
  <c r="O1080" i="17" s="1"/>
  <c r="O355" i="17"/>
  <c r="N355" i="17"/>
  <c r="Q355" i="17"/>
  <c r="P355" i="17"/>
  <c r="N311" i="17"/>
  <c r="O311" i="17"/>
  <c r="Q311" i="17"/>
  <c r="P311" i="17"/>
  <c r="P994" i="17"/>
  <c r="O994" i="17"/>
  <c r="N994" i="17"/>
  <c r="R994" i="17" s="1"/>
  <c r="Q994" i="17"/>
  <c r="Q399" i="17"/>
  <c r="P399" i="17"/>
  <c r="N399" i="17"/>
  <c r="O399" i="17"/>
  <c r="N35" i="17"/>
  <c r="O35" i="17"/>
  <c r="Q35" i="17"/>
  <c r="P35" i="17"/>
  <c r="Q1082" i="17"/>
  <c r="P1082" i="17"/>
  <c r="N1082" i="17"/>
  <c r="O1082" i="17" s="1"/>
  <c r="Q755" i="17"/>
  <c r="P755" i="17"/>
  <c r="O755" i="17"/>
  <c r="N755" i="17"/>
  <c r="P462" i="17"/>
  <c r="O462" i="17"/>
  <c r="N462" i="17"/>
  <c r="Q462" i="17"/>
  <c r="Q97" i="17"/>
  <c r="P97" i="17"/>
  <c r="O97" i="17"/>
  <c r="N97" i="17"/>
  <c r="N15" i="17"/>
  <c r="Q15" i="17"/>
  <c r="O15" i="17"/>
  <c r="P15" i="17"/>
  <c r="Q122" i="17"/>
  <c r="P122" i="17"/>
  <c r="O122" i="17"/>
  <c r="N122" i="17"/>
  <c r="N752" i="17"/>
  <c r="Q752" i="17"/>
  <c r="P752" i="17"/>
  <c r="O752" i="17"/>
  <c r="O789" i="17"/>
  <c r="N789" i="17"/>
  <c r="Q789" i="17"/>
  <c r="P789" i="17"/>
  <c r="Q238" i="17"/>
  <c r="P238" i="17"/>
  <c r="O238" i="17"/>
  <c r="N238" i="17"/>
  <c r="R238" i="17" s="1"/>
  <c r="N20" i="17"/>
  <c r="Q20" i="17"/>
  <c r="P20" i="17"/>
  <c r="O20" i="17"/>
  <c r="P54" i="17"/>
  <c r="O54" i="17"/>
  <c r="N54" i="17"/>
  <c r="Q54" i="17"/>
  <c r="O709" i="17"/>
  <c r="Q1154" i="17"/>
  <c r="P1154" i="17"/>
  <c r="N1154" i="17"/>
  <c r="O1154" i="17"/>
  <c r="O418" i="17"/>
  <c r="N418" i="17"/>
  <c r="P418" i="17"/>
  <c r="Q418" i="17"/>
  <c r="Q780" i="17"/>
  <c r="P780" i="17"/>
  <c r="O780" i="17"/>
  <c r="N780" i="17"/>
  <c r="R780" i="17" s="1"/>
  <c r="N663" i="17"/>
  <c r="R663" i="17" s="1"/>
  <c r="O663" i="17"/>
  <c r="P663" i="17"/>
  <c r="Q663" i="17"/>
  <c r="R433" i="17"/>
  <c r="N1000" i="17"/>
  <c r="Q1000" i="17"/>
  <c r="P1000" i="17"/>
  <c r="O793" i="17"/>
  <c r="N793" i="17"/>
  <c r="R793" i="17" s="1"/>
  <c r="Q793" i="17"/>
  <c r="P793" i="17"/>
  <c r="R697" i="17"/>
  <c r="O353" i="17"/>
  <c r="N353" i="17"/>
  <c r="R353" i="17" s="1"/>
  <c r="P353" i="17"/>
  <c r="Q353" i="17"/>
  <c r="N482" i="17"/>
  <c r="Q482" i="17"/>
  <c r="P482" i="17"/>
  <c r="O482" i="17"/>
  <c r="Q147" i="17"/>
  <c r="P147" i="17"/>
  <c r="O147" i="17"/>
  <c r="N147" i="17"/>
  <c r="R1133" i="17"/>
  <c r="P880" i="17"/>
  <c r="N880" i="17"/>
  <c r="O880" i="17"/>
  <c r="Q880" i="17"/>
  <c r="R1127" i="17"/>
  <c r="R842" i="17"/>
  <c r="Q629" i="17"/>
  <c r="P629" i="17"/>
  <c r="N629" i="17"/>
  <c r="O629" i="17"/>
  <c r="Q448" i="17"/>
  <c r="P448" i="17"/>
  <c r="N448" i="17"/>
  <c r="R448" i="17" s="1"/>
  <c r="O448" i="17"/>
  <c r="N328" i="17"/>
  <c r="O328" i="17"/>
  <c r="Q328" i="17"/>
  <c r="P328" i="17"/>
  <c r="N315" i="17"/>
  <c r="P315" i="17"/>
  <c r="O315" i="17"/>
  <c r="Q315" i="17"/>
  <c r="Q400" i="17"/>
  <c r="O400" i="17"/>
  <c r="N400" i="17"/>
  <c r="P400" i="17"/>
  <c r="P954" i="17"/>
  <c r="O954" i="17"/>
  <c r="N954" i="17"/>
  <c r="R954" i="17" s="1"/>
  <c r="Q954" i="17"/>
  <c r="N824" i="17"/>
  <c r="O824" i="17"/>
  <c r="Q824" i="17"/>
  <c r="P824" i="17"/>
  <c r="O349" i="17"/>
  <c r="N349" i="17"/>
  <c r="Q349" i="17"/>
  <c r="P349" i="17"/>
  <c r="Q102" i="17"/>
  <c r="P102" i="17"/>
  <c r="O102" i="17"/>
  <c r="N102" i="17"/>
  <c r="O1322" i="17"/>
  <c r="N1322" i="17"/>
  <c r="P1322" i="17"/>
  <c r="Q1322" i="17"/>
  <c r="R1274" i="17"/>
  <c r="R1190" i="17"/>
  <c r="O1248" i="17"/>
  <c r="P1248" i="17"/>
  <c r="N1248" i="17"/>
  <c r="R1248" i="17" s="1"/>
  <c r="Q1248" i="17"/>
  <c r="R1343" i="17"/>
  <c r="R1196" i="17"/>
  <c r="R1045" i="17"/>
  <c r="R1129" i="17"/>
  <c r="R1032" i="17"/>
  <c r="N1323" i="17"/>
  <c r="Q1323" i="17"/>
  <c r="P1323" i="17"/>
  <c r="O1323" i="17"/>
  <c r="R1027" i="17"/>
  <c r="R1151" i="17"/>
  <c r="O1038" i="17"/>
  <c r="N1038" i="17"/>
  <c r="Q1038" i="17"/>
  <c r="P1038" i="17"/>
  <c r="R1335" i="17"/>
  <c r="Q1214" i="17"/>
  <c r="P1214" i="17"/>
  <c r="O1214" i="17"/>
  <c r="N1214" i="17"/>
  <c r="N1150" i="17"/>
  <c r="Q1150" i="17"/>
  <c r="P1150" i="17"/>
  <c r="O1150" i="17"/>
  <c r="R1047" i="17"/>
  <c r="N957" i="17"/>
  <c r="O957" i="17"/>
  <c r="Q957" i="17"/>
  <c r="P957" i="17"/>
  <c r="N941" i="17"/>
  <c r="O941" i="17"/>
  <c r="Q941" i="17"/>
  <c r="P941" i="17"/>
  <c r="R1118" i="17"/>
  <c r="R779" i="17"/>
  <c r="R689" i="17"/>
  <c r="O1341" i="17"/>
  <c r="N1341" i="17"/>
  <c r="Q1341" i="17"/>
  <c r="P1341" i="17"/>
  <c r="R1215" i="17"/>
  <c r="Q943" i="17"/>
  <c r="P943" i="17"/>
  <c r="N943" i="17"/>
  <c r="O943" i="17"/>
  <c r="Q1077" i="17"/>
  <c r="P1077" i="17"/>
  <c r="O1077" i="17"/>
  <c r="N1077" i="17"/>
  <c r="R1235" i="17"/>
  <c r="R858" i="17"/>
  <c r="R627" i="17"/>
  <c r="O1192" i="17"/>
  <c r="O1221" i="17" s="1"/>
  <c r="N1192" i="17"/>
  <c r="Q1192" i="17"/>
  <c r="P1192" i="17"/>
  <c r="P1221" i="17" s="1"/>
  <c r="R884" i="17"/>
  <c r="R562" i="17"/>
  <c r="N325" i="17"/>
  <c r="Q325" i="17"/>
  <c r="P325" i="17"/>
  <c r="O325" i="17"/>
  <c r="Q226" i="17"/>
  <c r="Q254" i="17" s="1"/>
  <c r="P226" i="17"/>
  <c r="O226" i="17"/>
  <c r="N226" i="17"/>
  <c r="Q956" i="17"/>
  <c r="P956" i="17"/>
  <c r="O956" i="17"/>
  <c r="N956" i="17"/>
  <c r="R956" i="17" s="1"/>
  <c r="Q787" i="17"/>
  <c r="P787" i="17"/>
  <c r="O787" i="17"/>
  <c r="N787" i="17"/>
  <c r="O525" i="17"/>
  <c r="Q525" i="17"/>
  <c r="N525" i="17"/>
  <c r="P525" i="17"/>
  <c r="P446" i="17"/>
  <c r="O446" i="17"/>
  <c r="N446" i="17"/>
  <c r="Q446" i="17"/>
  <c r="N320" i="17"/>
  <c r="O320" i="17"/>
  <c r="P320" i="17"/>
  <c r="Q320" i="17"/>
  <c r="Q952" i="17"/>
  <c r="P952" i="17"/>
  <c r="O952" i="17"/>
  <c r="N952" i="17"/>
  <c r="R916" i="17"/>
  <c r="P794" i="17"/>
  <c r="O794" i="17"/>
  <c r="Q794" i="17"/>
  <c r="N794" i="17"/>
  <c r="R794" i="17" s="1"/>
  <c r="Q548" i="17"/>
  <c r="P548" i="17"/>
  <c r="O548" i="17"/>
  <c r="N548" i="17"/>
  <c r="O396" i="17"/>
  <c r="N396" i="17"/>
  <c r="Q396" i="17"/>
  <c r="P396" i="17"/>
  <c r="N329" i="17"/>
  <c r="Q329" i="17"/>
  <c r="P329" i="17"/>
  <c r="O329" i="17"/>
  <c r="N16" i="17"/>
  <c r="Q16" i="17"/>
  <c r="P16" i="17"/>
  <c r="O16" i="17"/>
  <c r="Q592" i="17"/>
  <c r="O357" i="17"/>
  <c r="N357" i="17"/>
  <c r="R357" i="17" s="1"/>
  <c r="Q357" i="17"/>
  <c r="P357" i="17"/>
  <c r="Q993" i="17"/>
  <c r="P993" i="17"/>
  <c r="O993" i="17"/>
  <c r="N993" i="17"/>
  <c r="R910" i="17"/>
  <c r="O523" i="17"/>
  <c r="Q523" i="17"/>
  <c r="P523" i="17"/>
  <c r="N523" i="17"/>
  <c r="R523" i="17" s="1"/>
  <c r="O369" i="17"/>
  <c r="N369" i="17"/>
  <c r="R369" i="17" s="1"/>
  <c r="Q369" i="17"/>
  <c r="P369" i="17"/>
  <c r="N31" i="17"/>
  <c r="Q31" i="17"/>
  <c r="O31" i="17"/>
  <c r="P31" i="17"/>
  <c r="R527" i="17"/>
  <c r="R549" i="17"/>
  <c r="N316" i="17"/>
  <c r="Q316" i="17"/>
  <c r="P316" i="17"/>
  <c r="O316" i="17"/>
  <c r="P1169" i="17"/>
  <c r="O1169" i="17"/>
  <c r="N1169" i="17"/>
  <c r="Q1169" i="17"/>
  <c r="Q105" i="17"/>
  <c r="P105" i="17"/>
  <c r="O105" i="17"/>
  <c r="N105" i="17"/>
  <c r="N664" i="17"/>
  <c r="P664" i="17"/>
  <c r="Q664" i="17"/>
  <c r="O664" i="17"/>
  <c r="N835" i="17"/>
  <c r="Q835" i="17"/>
  <c r="P835" i="17"/>
  <c r="O835" i="17"/>
  <c r="R74" i="17"/>
  <c r="Q108" i="17"/>
  <c r="P108" i="17"/>
  <c r="O108" i="17"/>
  <c r="N108" i="17"/>
  <c r="Q1090" i="17"/>
  <c r="P1090" i="17"/>
  <c r="O1090" i="17"/>
  <c r="N1090" i="17"/>
  <c r="R1090" i="17" s="1"/>
  <c r="R1023" i="17"/>
  <c r="N1054" i="17"/>
  <c r="N945" i="17"/>
  <c r="O945" i="17"/>
  <c r="P945" i="17"/>
  <c r="Q945" i="17"/>
  <c r="O783" i="17"/>
  <c r="N783" i="17"/>
  <c r="Q783" i="17"/>
  <c r="P783" i="17"/>
  <c r="Q1074" i="17"/>
  <c r="P1074" i="17"/>
  <c r="O1074" i="17"/>
  <c r="N1074" i="17"/>
  <c r="P1157" i="17"/>
  <c r="O1157" i="17"/>
  <c r="N1157" i="17"/>
  <c r="Q1157" i="17"/>
  <c r="N784" i="17"/>
  <c r="Q784" i="17"/>
  <c r="P784" i="17"/>
  <c r="O784" i="17"/>
  <c r="N1138" i="17"/>
  <c r="R1107" i="17"/>
  <c r="Q1245" i="17"/>
  <c r="P1245" i="17"/>
  <c r="O1245" i="17"/>
  <c r="N1245" i="17"/>
  <c r="Q796" i="17"/>
  <c r="P796" i="17"/>
  <c r="O796" i="17"/>
  <c r="N796" i="17"/>
  <c r="R796" i="17" s="1"/>
  <c r="Q734" i="17"/>
  <c r="P734" i="17"/>
  <c r="O734" i="17"/>
  <c r="N734" i="17"/>
  <c r="N333" i="17"/>
  <c r="Q333" i="17"/>
  <c r="P333" i="17"/>
  <c r="O333" i="17"/>
  <c r="R741" i="17"/>
  <c r="O362" i="17"/>
  <c r="N362" i="17"/>
  <c r="P362" i="17"/>
  <c r="Q362" i="17"/>
  <c r="N267" i="17"/>
  <c r="O267" i="17"/>
  <c r="Q267" i="17"/>
  <c r="Q296" i="17" s="1"/>
  <c r="P267" i="17"/>
  <c r="N212" i="17"/>
  <c r="R181" i="17"/>
  <c r="N326" i="17"/>
  <c r="Q326" i="17"/>
  <c r="P326" i="17"/>
  <c r="O326" i="17"/>
  <c r="N308" i="17"/>
  <c r="Q308" i="17"/>
  <c r="P308" i="17"/>
  <c r="O308" i="17"/>
  <c r="N38" i="17"/>
  <c r="P38" i="17"/>
  <c r="O38" i="17"/>
  <c r="Q38" i="17"/>
  <c r="N360" i="17"/>
  <c r="Q360" i="17"/>
  <c r="P360" i="17"/>
  <c r="N1250" i="17"/>
  <c r="O1250" i="17"/>
  <c r="Q1250" i="17"/>
  <c r="P1250" i="17"/>
  <c r="R1244" i="17"/>
  <c r="N624" i="17"/>
  <c r="R624" i="17" s="1"/>
  <c r="P624" i="17"/>
  <c r="O624" i="17"/>
  <c r="Q624" i="17"/>
  <c r="N410" i="17"/>
  <c r="O410" i="17"/>
  <c r="P410" i="17"/>
  <c r="Q410" i="17"/>
  <c r="N654" i="17"/>
  <c r="R654" i="17" s="1"/>
  <c r="P654" i="17"/>
  <c r="O654" i="17"/>
  <c r="Q654" i="17"/>
  <c r="R504" i="17"/>
  <c r="R1025" i="17"/>
  <c r="R821" i="17"/>
  <c r="Q247" i="17"/>
  <c r="P247" i="17"/>
  <c r="O247" i="17"/>
  <c r="N247" i="17"/>
  <c r="P687" i="17"/>
  <c r="N687" i="17"/>
  <c r="Q687" i="17"/>
  <c r="O687" i="17"/>
  <c r="Q1284" i="17"/>
  <c r="P1284" i="17"/>
  <c r="P1305" i="17" s="1"/>
  <c r="O1284" i="17"/>
  <c r="N1284" i="17"/>
  <c r="Q1246" i="17"/>
  <c r="N1246" i="17"/>
  <c r="P1246" i="17"/>
  <c r="O1246" i="17"/>
  <c r="P1202" i="17"/>
  <c r="N1202" i="17"/>
  <c r="Q1202" i="17"/>
  <c r="O1202" i="17"/>
  <c r="O1302" i="17"/>
  <c r="N1302" i="17"/>
  <c r="Q1302" i="17"/>
  <c r="P1302" i="17"/>
  <c r="Q1221" i="17"/>
  <c r="R1256" i="17"/>
  <c r="N991" i="17"/>
  <c r="O991" i="17"/>
  <c r="Q991" i="17"/>
  <c r="P991" i="17"/>
  <c r="R1125" i="17"/>
  <c r="R1283" i="17"/>
  <c r="P998" i="17"/>
  <c r="O998" i="17"/>
  <c r="N998" i="17"/>
  <c r="Q998" i="17"/>
  <c r="R1320" i="17"/>
  <c r="R1033" i="17"/>
  <c r="R1068" i="17"/>
  <c r="Q631" i="17"/>
  <c r="P631" i="17"/>
  <c r="O631" i="17"/>
  <c r="N631" i="17"/>
  <c r="R1084" i="17"/>
  <c r="Q959" i="17"/>
  <c r="P959" i="17"/>
  <c r="N959" i="17"/>
  <c r="O959" i="17"/>
  <c r="Q735" i="17"/>
  <c r="P735" i="17"/>
  <c r="N735" i="17"/>
  <c r="O735" i="17"/>
  <c r="R1276" i="17"/>
  <c r="R1236" i="17"/>
  <c r="N1177" i="17"/>
  <c r="Q1177" i="17"/>
  <c r="P1177" i="17"/>
  <c r="O1177" i="17"/>
  <c r="P394" i="17"/>
  <c r="O394" i="17"/>
  <c r="N394" i="17"/>
  <c r="Q394" i="17"/>
  <c r="R1070" i="17"/>
  <c r="R1028" i="17"/>
  <c r="N816" i="17"/>
  <c r="R816" i="17" s="1"/>
  <c r="O816" i="17"/>
  <c r="Q816" i="17"/>
  <c r="P816" i="17"/>
  <c r="P844" i="17" s="1"/>
  <c r="Q1069" i="17"/>
  <c r="P1069" i="17"/>
  <c r="O1069" i="17"/>
  <c r="N1069" i="17"/>
  <c r="R1069" i="17" s="1"/>
  <c r="R862" i="17"/>
  <c r="R830" i="17"/>
  <c r="Q759" i="17"/>
  <c r="P759" i="17"/>
  <c r="O759" i="17"/>
  <c r="N759" i="17"/>
  <c r="O453" i="17"/>
  <c r="N453" i="17"/>
  <c r="P453" i="17"/>
  <c r="Q453" i="17"/>
  <c r="R413" i="17"/>
  <c r="R1073" i="17"/>
  <c r="R874" i="17"/>
  <c r="O777" i="17"/>
  <c r="N777" i="17"/>
  <c r="Q777" i="17"/>
  <c r="P777" i="17"/>
  <c r="O729" i="17"/>
  <c r="Q729" i="17"/>
  <c r="N729" i="17"/>
  <c r="P729" i="17"/>
  <c r="N235" i="17"/>
  <c r="Q235" i="17"/>
  <c r="P235" i="17"/>
  <c r="O235" i="17"/>
  <c r="Q751" i="17"/>
  <c r="P751" i="17"/>
  <c r="O751" i="17"/>
  <c r="N751" i="17"/>
  <c r="O420" i="17"/>
  <c r="N420" i="17"/>
  <c r="P420" i="17"/>
  <c r="Q420" i="17"/>
  <c r="Q983" i="17"/>
  <c r="P983" i="17"/>
  <c r="O983" i="17"/>
  <c r="N983" i="17"/>
  <c r="R286" i="17"/>
  <c r="O252" i="17"/>
  <c r="N252" i="17"/>
  <c r="Q252" i="17"/>
  <c r="P252" i="17"/>
  <c r="Q166" i="17"/>
  <c r="P166" i="17"/>
  <c r="N166" i="17"/>
  <c r="O166" i="17"/>
  <c r="N488" i="17"/>
  <c r="P488" i="17"/>
  <c r="O488" i="17"/>
  <c r="O507" i="17" s="1"/>
  <c r="Q488" i="17"/>
  <c r="R194" i="17"/>
  <c r="O365" i="17"/>
  <c r="N365" i="17"/>
  <c r="Q365" i="17"/>
  <c r="P365" i="17"/>
  <c r="R120" i="17"/>
  <c r="O120" i="17"/>
  <c r="N23" i="17"/>
  <c r="Q23" i="17"/>
  <c r="P23" i="17"/>
  <c r="O23" i="17"/>
  <c r="N961" i="17"/>
  <c r="O961" i="17"/>
  <c r="P961" i="17"/>
  <c r="Q961" i="17"/>
  <c r="N792" i="17"/>
  <c r="Q792" i="17"/>
  <c r="P792" i="17"/>
  <c r="O792" i="17"/>
  <c r="Q603" i="17"/>
  <c r="N603" i="17"/>
  <c r="P603" i="17"/>
  <c r="P634" i="17" s="1"/>
  <c r="N1249" i="17"/>
  <c r="Q1249" i="17"/>
  <c r="P1249" i="17"/>
  <c r="O1249" i="17"/>
  <c r="O1031" i="17"/>
  <c r="N1031" i="17"/>
  <c r="Q1031" i="17"/>
  <c r="Q1054" i="17" s="1"/>
  <c r="P1031" i="17"/>
  <c r="Q989" i="17"/>
  <c r="P989" i="17"/>
  <c r="N989" i="17"/>
  <c r="O1039" i="17"/>
  <c r="N1039" i="17"/>
  <c r="Q1039" i="17"/>
  <c r="P1039" i="17"/>
  <c r="P242" i="17"/>
  <c r="O242" i="17"/>
  <c r="N242" i="17"/>
  <c r="Q242" i="17"/>
  <c r="O461" i="17"/>
  <c r="N461" i="17"/>
  <c r="Q461" i="17"/>
  <c r="P461" i="17"/>
  <c r="O269" i="17"/>
  <c r="N269" i="17"/>
  <c r="R269" i="17" s="1"/>
  <c r="P269" i="17"/>
  <c r="Q269" i="17"/>
  <c r="R1086" i="17"/>
  <c r="Q990" i="17"/>
  <c r="P990" i="17"/>
  <c r="O990" i="17"/>
  <c r="N990" i="17"/>
  <c r="N1287" i="17"/>
  <c r="P1287" i="17"/>
  <c r="O1287" i="17"/>
  <c r="Q1287" i="17"/>
  <c r="R1253" i="17"/>
  <c r="O1054" i="17"/>
  <c r="Q775" i="17"/>
  <c r="N775" i="17"/>
  <c r="O775" i="17"/>
  <c r="P775" i="17"/>
  <c r="P856" i="17"/>
  <c r="N856" i="17"/>
  <c r="O856" i="17"/>
  <c r="Q856" i="17"/>
  <c r="O1030" i="17"/>
  <c r="N1030" i="17"/>
  <c r="R1030" i="17" s="1"/>
  <c r="Q1030" i="17"/>
  <c r="P1030" i="17"/>
  <c r="P1054" i="17" s="1"/>
  <c r="O750" i="17"/>
  <c r="N750" i="17"/>
  <c r="Q750" i="17"/>
  <c r="P750" i="17"/>
  <c r="R1091" i="17"/>
  <c r="N234" i="17"/>
  <c r="O234" i="17"/>
  <c r="P234" i="17"/>
  <c r="Q234" i="17"/>
  <c r="P691" i="17"/>
  <c r="Q691" i="17"/>
  <c r="O691" i="17"/>
  <c r="N691" i="17"/>
  <c r="N840" i="17"/>
  <c r="O840" i="17"/>
  <c r="Q840" i="17"/>
  <c r="P840" i="17"/>
  <c r="N24" i="17"/>
  <c r="O24" i="17"/>
  <c r="Q24" i="17"/>
  <c r="P24" i="17"/>
  <c r="O537" i="17"/>
  <c r="N537" i="17"/>
  <c r="Q537" i="17"/>
  <c r="P537" i="17"/>
  <c r="R408" i="17"/>
  <c r="O204" i="17"/>
  <c r="O212" i="17" s="1"/>
  <c r="N334" i="17"/>
  <c r="Q334" i="17"/>
  <c r="P334" i="17"/>
  <c r="O334" i="17"/>
  <c r="O1086" i="17"/>
  <c r="Q121" i="17"/>
  <c r="P121" i="17"/>
  <c r="O121" i="17"/>
  <c r="N121" i="17"/>
  <c r="P68" i="17"/>
  <c r="O68" i="17"/>
  <c r="N68" i="17"/>
  <c r="Q68" i="17"/>
  <c r="N36" i="17"/>
  <c r="Q36" i="17"/>
  <c r="P36" i="17"/>
  <c r="O36" i="17"/>
  <c r="R149" i="17"/>
  <c r="R1345" i="17"/>
  <c r="Q1175" i="17"/>
  <c r="O1175" i="17"/>
  <c r="N1175" i="17"/>
  <c r="P1175" i="17"/>
  <c r="P1239" i="17"/>
  <c r="N1239" i="17"/>
  <c r="Q1239" i="17"/>
  <c r="O1239" i="17"/>
  <c r="R1240" i="17"/>
  <c r="Q984" i="17"/>
  <c r="N984" i="17"/>
  <c r="P984" i="17"/>
  <c r="Q1218" i="17"/>
  <c r="O1218" i="17"/>
  <c r="N1218" i="17"/>
  <c r="P1218" i="17"/>
  <c r="R1121" i="17"/>
  <c r="R1048" i="17"/>
  <c r="R1051" i="17"/>
  <c r="R1092" i="17"/>
  <c r="R1036" i="17"/>
  <c r="R1122" i="17"/>
  <c r="N953" i="17"/>
  <c r="O953" i="17"/>
  <c r="P953" i="17"/>
  <c r="Q953" i="17"/>
  <c r="R1113" i="17"/>
  <c r="O1042" i="17"/>
  <c r="N1042" i="17"/>
  <c r="Q1042" i="17"/>
  <c r="P1042" i="17"/>
  <c r="N776" i="17"/>
  <c r="P776" i="17"/>
  <c r="O776" i="17"/>
  <c r="Q776" i="17"/>
  <c r="Q623" i="17"/>
  <c r="P623" i="17"/>
  <c r="O623" i="17"/>
  <c r="N623" i="17"/>
  <c r="N1331" i="17"/>
  <c r="Q1331" i="17"/>
  <c r="O1331" i="17"/>
  <c r="P1331" i="17"/>
  <c r="Q939" i="17"/>
  <c r="P939" i="17"/>
  <c r="N939" i="17"/>
  <c r="O939" i="17"/>
  <c r="P872" i="17"/>
  <c r="N872" i="17"/>
  <c r="O872" i="17"/>
  <c r="Q872" i="17"/>
  <c r="P717" i="17"/>
  <c r="N717" i="17"/>
  <c r="R717" i="17" s="1"/>
  <c r="Q717" i="17"/>
  <c r="O717" i="17"/>
  <c r="Q607" i="17"/>
  <c r="N607" i="17"/>
  <c r="O607" i="17"/>
  <c r="P607" i="17"/>
  <c r="R1111" i="17"/>
  <c r="R907" i="17"/>
  <c r="P867" i="17"/>
  <c r="Q867" i="17"/>
  <c r="O867" i="17"/>
  <c r="N867" i="17"/>
  <c r="R867" i="17" s="1"/>
  <c r="N800" i="17"/>
  <c r="R800" i="17" s="1"/>
  <c r="Q800" i="17"/>
  <c r="P800" i="17"/>
  <c r="O800" i="17"/>
  <c r="N452" i="17"/>
  <c r="Q452" i="17"/>
  <c r="P452" i="17"/>
  <c r="O452" i="17"/>
  <c r="O1138" i="17"/>
  <c r="N736" i="17"/>
  <c r="O736" i="17"/>
  <c r="Q736" i="17"/>
  <c r="P736" i="17"/>
  <c r="O697" i="17"/>
  <c r="R652" i="17"/>
  <c r="Q440" i="17"/>
  <c r="P440" i="17"/>
  <c r="O440" i="17"/>
  <c r="N440" i="17"/>
  <c r="N464" i="17" s="1"/>
  <c r="N317" i="17"/>
  <c r="Q317" i="17"/>
  <c r="P317" i="17"/>
  <c r="O317" i="17"/>
  <c r="R1198" i="17"/>
  <c r="R902" i="17"/>
  <c r="N819" i="17"/>
  <c r="Q819" i="17"/>
  <c r="P819" i="17"/>
  <c r="O819" i="17"/>
  <c r="R587" i="17"/>
  <c r="R542" i="17"/>
  <c r="Q392" i="17"/>
  <c r="N392" i="17"/>
  <c r="R392" i="17" s="1"/>
  <c r="O392" i="17"/>
  <c r="P392" i="17"/>
  <c r="N674" i="17"/>
  <c r="Q674" i="17"/>
  <c r="O674" i="17"/>
  <c r="P674" i="17"/>
  <c r="R534" i="17"/>
  <c r="Q126" i="17"/>
  <c r="P126" i="17"/>
  <c r="O126" i="17"/>
  <c r="N126" i="17"/>
  <c r="R837" i="17"/>
  <c r="R493" i="17"/>
  <c r="N322" i="17"/>
  <c r="P322" i="17"/>
  <c r="O322" i="17"/>
  <c r="Q322" i="17"/>
  <c r="O1044" i="17"/>
  <c r="N1044" i="17"/>
  <c r="Q1044" i="17"/>
  <c r="P1044" i="17"/>
  <c r="N834" i="17"/>
  <c r="Q834" i="17"/>
  <c r="P834" i="17"/>
  <c r="O834" i="17"/>
  <c r="R152" i="17"/>
  <c r="R801" i="17"/>
  <c r="O407" i="17"/>
  <c r="R407" i="17" s="1"/>
  <c r="N330" i="17"/>
  <c r="Q330" i="17"/>
  <c r="P330" i="17"/>
  <c r="O330" i="17"/>
  <c r="N319" i="17"/>
  <c r="Q319" i="17"/>
  <c r="P319" i="17"/>
  <c r="O319" i="17"/>
  <c r="Q142" i="17"/>
  <c r="P142" i="17"/>
  <c r="N142" i="17"/>
  <c r="O142" i="17" s="1"/>
  <c r="R758" i="17"/>
  <c r="R585" i="17"/>
  <c r="Q948" i="17"/>
  <c r="P948" i="17"/>
  <c r="O948" i="17"/>
  <c r="N948" i="17"/>
  <c r="R948" i="17" s="1"/>
  <c r="R590" i="17"/>
  <c r="R611" i="17"/>
  <c r="N592" i="17"/>
  <c r="R561" i="17"/>
  <c r="R405" i="17"/>
  <c r="Q239" i="17"/>
  <c r="P239" i="17"/>
  <c r="N239" i="17"/>
  <c r="R239" i="17" s="1"/>
  <c r="O239" i="17"/>
  <c r="N27" i="17"/>
  <c r="O27" i="17"/>
  <c r="P27" i="17"/>
  <c r="Q27" i="17"/>
  <c r="O1046" i="17"/>
  <c r="N1046" i="17"/>
  <c r="Q1046" i="17"/>
  <c r="P1046" i="17"/>
  <c r="R883" i="17"/>
  <c r="N827" i="17"/>
  <c r="Q827" i="17"/>
  <c r="P827" i="17"/>
  <c r="O827" i="17"/>
  <c r="R366" i="17"/>
  <c r="R209" i="17"/>
  <c r="R358" i="17"/>
  <c r="Q240" i="17"/>
  <c r="P240" i="17"/>
  <c r="O240" i="17"/>
  <c r="N240" i="17"/>
  <c r="R201" i="17"/>
  <c r="N33" i="17"/>
  <c r="Q33" i="17"/>
  <c r="P33" i="17"/>
  <c r="O33" i="17"/>
  <c r="R753" i="17"/>
  <c r="R485" i="17"/>
  <c r="O404" i="17"/>
  <c r="N404" i="17"/>
  <c r="Q404" i="17"/>
  <c r="P404" i="17"/>
  <c r="N479" i="17"/>
  <c r="O479" i="17"/>
  <c r="Q479" i="17"/>
  <c r="Q507" i="17" s="1"/>
  <c r="P479" i="17"/>
  <c r="P507" i="17" s="1"/>
  <c r="Q271" i="17"/>
  <c r="P271" i="17"/>
  <c r="O271" i="17"/>
  <c r="N271" i="17"/>
  <c r="R271" i="17" s="1"/>
  <c r="Q145" i="17"/>
  <c r="P145" i="17"/>
  <c r="O145" i="17"/>
  <c r="N145" i="17"/>
  <c r="P699" i="17"/>
  <c r="O699" i="17"/>
  <c r="N699" i="17"/>
  <c r="Q699" i="17"/>
  <c r="Q406" i="17"/>
  <c r="P406" i="17"/>
  <c r="O406" i="17"/>
  <c r="N406" i="17"/>
  <c r="R104" i="17"/>
  <c r="R781" i="17"/>
  <c r="R66" i="17"/>
  <c r="R83" i="17"/>
  <c r="N314" i="17"/>
  <c r="Q314" i="17"/>
  <c r="P314" i="17"/>
  <c r="O314" i="17"/>
  <c r="R167" i="17"/>
  <c r="Q771" i="17"/>
  <c r="P771" i="17"/>
  <c r="P802" i="17" s="1"/>
  <c r="O771" i="17"/>
  <c r="N771" i="17"/>
  <c r="R79" i="17"/>
  <c r="N670" i="17"/>
  <c r="Q670" i="17"/>
  <c r="P670" i="17"/>
  <c r="O670" i="17"/>
  <c r="R533" i="17"/>
  <c r="Q273" i="17"/>
  <c r="P273" i="17"/>
  <c r="O273" i="17"/>
  <c r="N273" i="17"/>
  <c r="R41" i="17"/>
  <c r="N251" i="17"/>
  <c r="Q251" i="17"/>
  <c r="P251" i="17"/>
  <c r="O251" i="17"/>
  <c r="Q960" i="17"/>
  <c r="P960" i="17"/>
  <c r="O960" i="17"/>
  <c r="N960" i="17"/>
  <c r="R671" i="17"/>
  <c r="O354" i="17"/>
  <c r="N354" i="17"/>
  <c r="R354" i="17" s="1"/>
  <c r="P354" i="17"/>
  <c r="Q354" i="17"/>
  <c r="N307" i="17"/>
  <c r="P307" i="17"/>
  <c r="O307" i="17"/>
  <c r="Q307" i="17"/>
  <c r="N499" i="17"/>
  <c r="Q499" i="17"/>
  <c r="O499" i="17"/>
  <c r="P499" i="17"/>
  <c r="N32" i="17"/>
  <c r="P32" i="17"/>
  <c r="Q32" i="17"/>
  <c r="O32" i="17"/>
  <c r="R746" i="17"/>
  <c r="O592" i="17"/>
  <c r="O405" i="17"/>
  <c r="P237" i="17"/>
  <c r="O237" i="17"/>
  <c r="N237" i="17"/>
  <c r="Q237" i="17"/>
  <c r="R491" i="17"/>
  <c r="N310" i="17"/>
  <c r="Q310" i="17"/>
  <c r="P310" i="17"/>
  <c r="O310" i="17"/>
  <c r="N14" i="17"/>
  <c r="P14" i="17"/>
  <c r="O14" i="17"/>
  <c r="Q14" i="17"/>
  <c r="P958" i="17"/>
  <c r="O958" i="17"/>
  <c r="N958" i="17"/>
  <c r="Q958" i="17"/>
  <c r="N503" i="17"/>
  <c r="O503" i="17"/>
  <c r="Q503" i="17"/>
  <c r="P503" i="17"/>
  <c r="R246" i="17"/>
  <c r="R1088" i="17"/>
  <c r="O361" i="17"/>
  <c r="N361" i="17"/>
  <c r="Q361" i="17"/>
  <c r="P361" i="17"/>
  <c r="R923" i="17"/>
  <c r="R81" i="17"/>
  <c r="R208" i="17"/>
  <c r="R733" i="17"/>
  <c r="O236" i="17"/>
  <c r="N236" i="17"/>
  <c r="Q236" i="17"/>
  <c r="P236" i="17"/>
  <c r="Q156" i="17"/>
  <c r="P156" i="17"/>
  <c r="O156" i="17"/>
  <c r="N156" i="17"/>
  <c r="R69" i="17"/>
  <c r="N26" i="17"/>
  <c r="P26" i="17"/>
  <c r="O26" i="17"/>
  <c r="Q26" i="17"/>
  <c r="R103" i="17"/>
  <c r="R1089" i="17"/>
  <c r="R476" i="17"/>
  <c r="Q154" i="17"/>
  <c r="P154" i="17"/>
  <c r="O154" i="17"/>
  <c r="N154" i="17"/>
  <c r="R154" i="17" s="1"/>
  <c r="Q116" i="17"/>
  <c r="P116" i="17"/>
  <c r="O116" i="17"/>
  <c r="N116" i="17"/>
  <c r="Q232" i="17"/>
  <c r="P232" i="17"/>
  <c r="O232" i="17"/>
  <c r="N232" i="17"/>
  <c r="R232" i="17" s="1"/>
  <c r="R877" i="17"/>
  <c r="P786" i="17"/>
  <c r="O786" i="17"/>
  <c r="N786" i="17"/>
  <c r="Q786" i="17"/>
  <c r="Q1346" i="17"/>
  <c r="P1346" i="17"/>
  <c r="O1346" i="17"/>
  <c r="N1346" i="17"/>
  <c r="R1026" i="17"/>
  <c r="N833" i="17"/>
  <c r="P833" i="17"/>
  <c r="O833" i="17"/>
  <c r="Q833" i="17"/>
  <c r="Q844" i="17" s="1"/>
  <c r="R774" i="17"/>
  <c r="N402" i="17"/>
  <c r="Q402" i="17"/>
  <c r="P402" i="17"/>
  <c r="O402" i="17"/>
  <c r="R1197" i="17"/>
  <c r="R1293" i="17"/>
  <c r="R873" i="17"/>
  <c r="N820" i="17"/>
  <c r="Q820" i="17"/>
  <c r="O820" i="17"/>
  <c r="P820" i="17"/>
  <c r="N669" i="17"/>
  <c r="Q669" i="17"/>
  <c r="P669" i="17"/>
  <c r="O669" i="17"/>
  <c r="R463" i="17"/>
  <c r="R375" i="17"/>
  <c r="N309" i="17"/>
  <c r="Q309" i="17"/>
  <c r="P309" i="17"/>
  <c r="O309" i="17"/>
  <c r="R710" i="17"/>
  <c r="N243" i="17"/>
  <c r="R243" i="17" s="1"/>
  <c r="Q243" i="17"/>
  <c r="P243" i="17"/>
  <c r="O243" i="17"/>
  <c r="R921" i="17"/>
  <c r="R528" i="17"/>
  <c r="R915" i="17"/>
  <c r="R575" i="17"/>
  <c r="R288" i="17"/>
  <c r="O746" i="17"/>
  <c r="P592" i="17"/>
  <c r="R441" i="17"/>
  <c r="R294" i="17"/>
  <c r="Q224" i="17"/>
  <c r="N224" i="17"/>
  <c r="P224" i="17"/>
  <c r="O224" i="17"/>
  <c r="O254" i="17" s="1"/>
  <c r="N19" i="17"/>
  <c r="O19" i="17"/>
  <c r="Q19" i="17"/>
  <c r="P19" i="17"/>
  <c r="R536" i="17"/>
  <c r="R919" i="17"/>
  <c r="N661" i="17"/>
  <c r="Q661" i="17"/>
  <c r="P661" i="17"/>
  <c r="O661" i="17"/>
  <c r="R229" i="17"/>
  <c r="N13" i="17"/>
  <c r="O13" i="17"/>
  <c r="Q13" i="17"/>
  <c r="P13" i="17"/>
  <c r="R673" i="17"/>
  <c r="R1126" i="17"/>
  <c r="R666" i="17"/>
  <c r="R526" i="17"/>
  <c r="R829" i="17"/>
  <c r="R538" i="17"/>
  <c r="P454" i="17"/>
  <c r="O454" i="17"/>
  <c r="N454" i="17"/>
  <c r="Q454" i="17"/>
  <c r="Q398" i="17"/>
  <c r="P398" i="17"/>
  <c r="O398" i="17"/>
  <c r="N398" i="17"/>
  <c r="R398" i="17" s="1"/>
  <c r="R363" i="17"/>
  <c r="R165" i="17"/>
  <c r="N836" i="17"/>
  <c r="Q836" i="17"/>
  <c r="O836" i="17"/>
  <c r="P836" i="17"/>
  <c r="R675" i="17"/>
  <c r="O745" i="17"/>
  <c r="N745" i="17"/>
  <c r="Q745" i="17"/>
  <c r="P745" i="17"/>
  <c r="R490" i="17"/>
  <c r="N332" i="17"/>
  <c r="Q332" i="17"/>
  <c r="P332" i="17"/>
  <c r="O332" i="17"/>
  <c r="R144" i="17"/>
  <c r="P70" i="17"/>
  <c r="O70" i="17"/>
  <c r="N70" i="17"/>
  <c r="Q70" i="17"/>
  <c r="R223" i="17"/>
  <c r="R705" i="17"/>
  <c r="R655" i="17"/>
  <c r="P296" i="17"/>
  <c r="O737" i="17"/>
  <c r="Q737" i="17"/>
  <c r="P737" i="17"/>
  <c r="N737" i="17"/>
  <c r="Q140" i="17"/>
  <c r="Q170" i="17" s="1"/>
  <c r="P140" i="17"/>
  <c r="P170" i="17" s="1"/>
  <c r="O140" i="17"/>
  <c r="N140" i="17"/>
  <c r="R63" i="17"/>
  <c r="N28" i="17"/>
  <c r="Q28" i="17"/>
  <c r="P28" i="17"/>
  <c r="O28" i="17"/>
  <c r="O352" i="17"/>
  <c r="N352" i="17"/>
  <c r="Q352" i="17"/>
  <c r="P352" i="17"/>
  <c r="R139" i="17"/>
  <c r="R696" i="17"/>
  <c r="P62" i="17"/>
  <c r="O62" i="17"/>
  <c r="N62" i="17"/>
  <c r="Q62" i="17"/>
  <c r="R278" i="17"/>
  <c r="N318" i="17"/>
  <c r="Q318" i="17"/>
  <c r="P318" i="17"/>
  <c r="O318" i="17"/>
  <c r="R77" i="17"/>
  <c r="N656" i="17"/>
  <c r="R656" i="17" s="1"/>
  <c r="P656" i="17"/>
  <c r="O656" i="17"/>
  <c r="Q656" i="17"/>
  <c r="R119" i="17"/>
  <c r="R153" i="17"/>
  <c r="R82" i="17"/>
  <c r="R84" i="17"/>
  <c r="O109" i="17"/>
  <c r="R109" i="17" s="1"/>
  <c r="O107" i="17"/>
  <c r="R107" i="17" s="1"/>
  <c r="R111" i="17"/>
  <c r="R80" i="17"/>
  <c r="R743" i="17"/>
  <c r="Q118" i="17"/>
  <c r="P118" i="17"/>
  <c r="O118" i="17"/>
  <c r="N118" i="17"/>
  <c r="R118" i="17" s="1"/>
  <c r="N21" i="17"/>
  <c r="Q21" i="17"/>
  <c r="P21" i="17"/>
  <c r="O21" i="17"/>
  <c r="Q100" i="17"/>
  <c r="P100" i="17"/>
  <c r="O100" i="17"/>
  <c r="N100" i="17"/>
  <c r="R100" i="17" s="1"/>
  <c r="P73" i="17"/>
  <c r="O73" i="17"/>
  <c r="N73" i="17"/>
  <c r="R73" i="17" s="1"/>
  <c r="Q73" i="17"/>
  <c r="N12" i="17"/>
  <c r="Q12" i="17"/>
  <c r="P12" i="17"/>
  <c r="O12" i="17"/>
  <c r="R456" i="17"/>
  <c r="P253" i="17"/>
  <c r="O253" i="17"/>
  <c r="N253" i="17"/>
  <c r="Q253" i="17"/>
  <c r="Q982" i="17"/>
  <c r="O982" i="17"/>
  <c r="N982" i="17"/>
  <c r="P982" i="17"/>
  <c r="P545" i="17"/>
  <c r="O545" i="17"/>
  <c r="Q545" i="17"/>
  <c r="N545" i="17"/>
  <c r="R148" i="17"/>
  <c r="R748" i="17"/>
  <c r="R582" i="17"/>
  <c r="N312" i="17"/>
  <c r="O312" i="17"/>
  <c r="Q312" i="17"/>
  <c r="P312" i="17"/>
  <c r="N227" i="17"/>
  <c r="O227" i="17"/>
  <c r="P227" i="17"/>
  <c r="Q227" i="17"/>
  <c r="N987" i="17"/>
  <c r="Q987" i="17"/>
  <c r="P987" i="17"/>
  <c r="R543" i="17"/>
  <c r="R648" i="17"/>
  <c r="R505" i="17"/>
  <c r="R195" i="17"/>
  <c r="N11" i="17"/>
  <c r="O11" i="17"/>
  <c r="Q11" i="17"/>
  <c r="P11" i="17"/>
  <c r="R814" i="17"/>
  <c r="R56" i="17"/>
  <c r="N29" i="17"/>
  <c r="P29" i="17"/>
  <c r="O29" i="17"/>
  <c r="Q29" i="17"/>
  <c r="P1152" i="17"/>
  <c r="O1152" i="17"/>
  <c r="N1152" i="17"/>
  <c r="Q1152" i="17"/>
  <c r="R489" i="17"/>
  <c r="P421" i="17"/>
  <c r="O421" i="17"/>
  <c r="N421" i="17"/>
  <c r="Q421" i="17"/>
  <c r="R287" i="17"/>
  <c r="R231" i="17"/>
  <c r="R692" i="17"/>
  <c r="R376" i="17"/>
  <c r="R196" i="17"/>
  <c r="R651" i="17"/>
  <c r="O412" i="17"/>
  <c r="N412" i="17"/>
  <c r="Q412" i="17"/>
  <c r="P412" i="17"/>
  <c r="O228" i="17"/>
  <c r="N228" i="17"/>
  <c r="R228" i="17" s="1"/>
  <c r="Q228" i="17"/>
  <c r="P228" i="17"/>
  <c r="R161" i="17"/>
  <c r="R785" i="17"/>
  <c r="N321" i="17"/>
  <c r="R321" i="17" s="1"/>
  <c r="Q321" i="17"/>
  <c r="P321" i="17"/>
  <c r="O321" i="17"/>
  <c r="Q114" i="17"/>
  <c r="P114" i="17"/>
  <c r="O114" i="17"/>
  <c r="N114" i="17"/>
  <c r="R114" i="17" s="1"/>
  <c r="P254" i="17"/>
  <c r="O773" i="17"/>
  <c r="N773" i="17"/>
  <c r="P773" i="17"/>
  <c r="Q773" i="17"/>
  <c r="N34" i="17"/>
  <c r="P34" i="17"/>
  <c r="O34" i="17"/>
  <c r="Q34" i="17"/>
  <c r="R397" i="17"/>
  <c r="O645" i="17"/>
  <c r="Q645" i="17"/>
  <c r="P645" i="17"/>
  <c r="N645" i="17"/>
  <c r="R164" i="17"/>
  <c r="O123" i="17"/>
  <c r="R123" i="17" s="1"/>
  <c r="N25" i="17"/>
  <c r="R25" i="17" s="1"/>
  <c r="Q25" i="17"/>
  <c r="P25" i="17"/>
  <c r="O25" i="17"/>
  <c r="R115" i="17"/>
  <c r="R650" i="17"/>
  <c r="R143" i="17"/>
  <c r="N39" i="17"/>
  <c r="R39" i="17" s="1"/>
  <c r="P39" i="17"/>
  <c r="O39" i="17"/>
  <c r="R866" i="17"/>
  <c r="R193" i="17"/>
  <c r="N487" i="17"/>
  <c r="O487" i="17"/>
  <c r="P487" i="17"/>
  <c r="Q487" i="17"/>
  <c r="R367" i="17"/>
  <c r="Q944" i="17"/>
  <c r="P944" i="17"/>
  <c r="O944" i="17"/>
  <c r="N944" i="17"/>
  <c r="R843" i="17"/>
  <c r="O521" i="17"/>
  <c r="O550" i="17" s="1"/>
  <c r="N521" i="17"/>
  <c r="Q521" i="17"/>
  <c r="Q550" i="17" s="1"/>
  <c r="P521" i="17"/>
  <c r="P550" i="17" s="1"/>
  <c r="N323" i="17"/>
  <c r="P323" i="17"/>
  <c r="O323" i="17"/>
  <c r="Q323" i="17"/>
  <c r="O1278" i="17"/>
  <c r="O1305" i="17" s="1"/>
  <c r="N1278" i="17"/>
  <c r="R1278" i="17" s="1"/>
  <c r="Q1278" i="17"/>
  <c r="P1278" i="17"/>
  <c r="N327" i="17"/>
  <c r="O327" i="17"/>
  <c r="P327" i="17"/>
  <c r="Q327" i="17"/>
  <c r="R185" i="17"/>
  <c r="R586" i="17"/>
  <c r="N496" i="17"/>
  <c r="P496" i="17"/>
  <c r="O496" i="17"/>
  <c r="Q496" i="17"/>
  <c r="P875" i="17"/>
  <c r="Q875" i="17"/>
  <c r="O875" i="17"/>
  <c r="N875" i="17"/>
  <c r="R875" i="17" s="1"/>
  <c r="P778" i="17"/>
  <c r="O778" i="17"/>
  <c r="Q778" i="17"/>
  <c r="N778" i="17"/>
  <c r="N495" i="17"/>
  <c r="O495" i="17"/>
  <c r="Q495" i="17"/>
  <c r="P495" i="17"/>
  <c r="N324" i="17"/>
  <c r="Q324" i="17"/>
  <c r="P324" i="17"/>
  <c r="O324" i="17"/>
  <c r="N30" i="17"/>
  <c r="P30" i="17"/>
  <c r="O30" i="17"/>
  <c r="Q30" i="17"/>
  <c r="R838" i="17"/>
  <c r="R716" i="17"/>
  <c r="R573" i="17"/>
  <c r="N480" i="17"/>
  <c r="P480" i="17"/>
  <c r="O480" i="17"/>
  <c r="Q480" i="17"/>
  <c r="R371" i="17"/>
  <c r="Q279" i="17"/>
  <c r="P279" i="17"/>
  <c r="O279" i="17"/>
  <c r="N279" i="17"/>
  <c r="R698" i="17"/>
  <c r="R65" i="17"/>
  <c r="O618" i="17"/>
  <c r="N618" i="17"/>
  <c r="R618" i="17" s="1"/>
  <c r="Q618" i="17"/>
  <c r="P618" i="17"/>
  <c r="R570" i="17"/>
  <c r="O522" i="17"/>
  <c r="P522" i="17"/>
  <c r="N522" i="17"/>
  <c r="Q522" i="17"/>
  <c r="N337" i="17"/>
  <c r="R337" i="17" s="1"/>
  <c r="Q337" i="17"/>
  <c r="P337" i="17"/>
  <c r="O337" i="17"/>
  <c r="P78" i="17"/>
  <c r="O78" i="17"/>
  <c r="N78" i="17"/>
  <c r="Q78" i="17"/>
  <c r="P946" i="17"/>
  <c r="O946" i="17"/>
  <c r="N946" i="17"/>
  <c r="Q946" i="17"/>
  <c r="R293" i="17"/>
  <c r="R265" i="17"/>
  <c r="N18" i="17"/>
  <c r="P18" i="17"/>
  <c r="O18" i="17"/>
  <c r="Q18" i="17"/>
  <c r="N37" i="17"/>
  <c r="Q37" i="17"/>
  <c r="P37" i="17"/>
  <c r="O37" i="17"/>
  <c r="N659" i="17"/>
  <c r="Q659" i="17"/>
  <c r="P659" i="17"/>
  <c r="O659" i="17"/>
  <c r="Q230" i="17"/>
  <c r="P230" i="17"/>
  <c r="O230" i="17"/>
  <c r="N230" i="17"/>
  <c r="R230" i="17" s="1"/>
  <c r="R61" i="17"/>
  <c r="Q158" i="17"/>
  <c r="P158" i="17"/>
  <c r="N158" i="17"/>
  <c r="R158" i="17" s="1"/>
  <c r="O158" i="17"/>
  <c r="R75" i="17"/>
  <c r="R882" i="17"/>
  <c r="R101" i="17"/>
  <c r="R908" i="17"/>
  <c r="R574" i="17"/>
  <c r="R160" i="17"/>
  <c r="R60" i="17"/>
  <c r="R481" i="17"/>
  <c r="O125" i="17"/>
  <c r="R125" i="17" s="1"/>
  <c r="R401" i="17"/>
  <c r="R99" i="17"/>
  <c r="P71" i="17"/>
  <c r="O71" i="17"/>
  <c r="N71" i="17"/>
  <c r="Q71" i="17"/>
  <c r="R117" i="17"/>
  <c r="O886" i="17" l="1"/>
  <c r="O1263" i="17"/>
  <c r="R253" i="17"/>
  <c r="R352" i="17"/>
  <c r="R499" i="17"/>
  <c r="Q802" i="17"/>
  <c r="R1046" i="17"/>
  <c r="R330" i="17"/>
  <c r="R872" i="17"/>
  <c r="R24" i="17"/>
  <c r="R1031" i="17"/>
  <c r="R1169" i="17"/>
  <c r="R1341" i="17"/>
  <c r="R1323" i="17"/>
  <c r="N380" i="17"/>
  <c r="R349" i="17"/>
  <c r="R399" i="17"/>
  <c r="R1279" i="17"/>
  <c r="R1329" i="17"/>
  <c r="R1007" i="17"/>
  <c r="R1094" i="17"/>
  <c r="R999" i="17"/>
  <c r="R78" i="17"/>
  <c r="R421" i="17"/>
  <c r="R404" i="17"/>
  <c r="R36" i="17"/>
  <c r="P886" i="17"/>
  <c r="R420" i="17"/>
  <c r="R777" i="17"/>
  <c r="R1177" i="17"/>
  <c r="R204" i="17"/>
  <c r="R525" i="17"/>
  <c r="R1038" i="17"/>
  <c r="R315" i="17"/>
  <c r="R1154" i="17"/>
  <c r="R665" i="17"/>
  <c r="R864" i="17"/>
  <c r="R799" i="17"/>
  <c r="R391" i="17"/>
  <c r="N422" i="17"/>
  <c r="P1347" i="17"/>
  <c r="R1295" i="17"/>
  <c r="R1251" i="17"/>
  <c r="R1003" i="17"/>
  <c r="O999" i="17"/>
  <c r="R495" i="17"/>
  <c r="R944" i="17"/>
  <c r="R11" i="17"/>
  <c r="N42" i="17"/>
  <c r="R312" i="17"/>
  <c r="R13" i="17"/>
  <c r="R669" i="17"/>
  <c r="O338" i="17"/>
  <c r="R960" i="17"/>
  <c r="R240" i="17"/>
  <c r="O970" i="17"/>
  <c r="R1331" i="17"/>
  <c r="R776" i="17"/>
  <c r="R989" i="17"/>
  <c r="R365" i="17"/>
  <c r="R235" i="17"/>
  <c r="R759" i="17"/>
  <c r="R1302" i="17"/>
  <c r="R1246" i="17"/>
  <c r="Q718" i="17"/>
  <c r="R664" i="17"/>
  <c r="R16" i="17"/>
  <c r="R943" i="17"/>
  <c r="R1214" i="17"/>
  <c r="R102" i="17"/>
  <c r="R880" i="17"/>
  <c r="P85" i="17"/>
  <c r="R752" i="17"/>
  <c r="R15" i="17"/>
  <c r="R311" i="17"/>
  <c r="R336" i="17"/>
  <c r="R1337" i="17"/>
  <c r="Q1012" i="17"/>
  <c r="R1219" i="17"/>
  <c r="R1247" i="17"/>
  <c r="R437" i="17"/>
  <c r="R464" i="17" s="1"/>
  <c r="R110" i="17"/>
  <c r="R313" i="17"/>
  <c r="O422" i="17"/>
  <c r="R828" i="17"/>
  <c r="Q1347" i="17"/>
  <c r="R1085" i="17"/>
  <c r="R1002" i="17"/>
  <c r="R1217" i="17"/>
  <c r="R1008" i="17"/>
  <c r="Q464" i="17"/>
  <c r="R818" i="17"/>
  <c r="Q42" i="17"/>
  <c r="R745" i="17"/>
  <c r="R661" i="17"/>
  <c r="R699" i="17"/>
  <c r="R322" i="17"/>
  <c r="R856" i="17"/>
  <c r="N886" i="17"/>
  <c r="R1039" i="17"/>
  <c r="R453" i="17"/>
  <c r="Q1180" i="17"/>
  <c r="R1322" i="17"/>
  <c r="R1000" i="17"/>
  <c r="R373" i="17"/>
  <c r="R1162" i="17"/>
  <c r="R1238" i="17"/>
  <c r="R1200" i="17"/>
  <c r="R224" i="17"/>
  <c r="R254" i="17" s="1"/>
  <c r="R961" i="17"/>
  <c r="R488" i="17"/>
  <c r="R959" i="17"/>
  <c r="O718" i="17"/>
  <c r="R308" i="17"/>
  <c r="R1138" i="17"/>
  <c r="R783" i="17"/>
  <c r="R396" i="17"/>
  <c r="R1150" i="17"/>
  <c r="N1180" i="17"/>
  <c r="O1000" i="17"/>
  <c r="O85" i="17"/>
  <c r="P1012" i="17"/>
  <c r="R1237" i="17"/>
  <c r="R245" i="17"/>
  <c r="R797" i="17"/>
  <c r="N1096" i="17"/>
  <c r="R368" i="17"/>
  <c r="R986" i="17"/>
  <c r="O1007" i="17"/>
  <c r="O1094" i="17"/>
  <c r="O992" i="17"/>
  <c r="R992" i="17" s="1"/>
  <c r="N296" i="17"/>
  <c r="R30" i="17"/>
  <c r="R487" i="17"/>
  <c r="N676" i="17"/>
  <c r="R645" i="17"/>
  <c r="R34" i="17"/>
  <c r="O987" i="17"/>
  <c r="R987" i="17" s="1"/>
  <c r="N254" i="17"/>
  <c r="R833" i="17"/>
  <c r="R279" i="17"/>
  <c r="R480" i="17"/>
  <c r="R778" i="17"/>
  <c r="P676" i="17"/>
  <c r="R982" i="17"/>
  <c r="R737" i="17"/>
  <c r="R116" i="17"/>
  <c r="R26" i="17"/>
  <c r="R236" i="17"/>
  <c r="R237" i="17"/>
  <c r="P338" i="17"/>
  <c r="R273" i="17"/>
  <c r="R670" i="17"/>
  <c r="R406" i="17"/>
  <c r="R145" i="17"/>
  <c r="R592" i="17"/>
  <c r="R1044" i="17"/>
  <c r="R1054" i="17" s="1"/>
  <c r="R126" i="17"/>
  <c r="R452" i="17"/>
  <c r="N970" i="17"/>
  <c r="R939" i="17"/>
  <c r="R623" i="17"/>
  <c r="R953" i="17"/>
  <c r="R1218" i="17"/>
  <c r="R68" i="17"/>
  <c r="R537" i="17"/>
  <c r="R242" i="17"/>
  <c r="O989" i="17"/>
  <c r="R166" i="17"/>
  <c r="R983" i="17"/>
  <c r="R751" i="17"/>
  <c r="P760" i="17"/>
  <c r="R394" i="17"/>
  <c r="R687" i="17"/>
  <c r="N718" i="17"/>
  <c r="R410" i="17"/>
  <c r="R267" i="17"/>
  <c r="R1074" i="17"/>
  <c r="R105" i="17"/>
  <c r="R548" i="17"/>
  <c r="R320" i="17"/>
  <c r="R325" i="17"/>
  <c r="R400" i="17"/>
  <c r="R629" i="17"/>
  <c r="R122" i="17"/>
  <c r="N128" i="17"/>
  <c r="R97" i="17"/>
  <c r="R755" i="17"/>
  <c r="R419" i="17"/>
  <c r="R1258" i="17"/>
  <c r="O110" i="17"/>
  <c r="R1067" i="17"/>
  <c r="R1170" i="17"/>
  <c r="R988" i="17"/>
  <c r="P422" i="17"/>
  <c r="R1153" i="17"/>
  <c r="R1168" i="17"/>
  <c r="R609" i="17"/>
  <c r="O1085" i="17"/>
  <c r="O1096" i="17" s="1"/>
  <c r="O1002" i="17"/>
  <c r="R1301" i="17"/>
  <c r="R740" i="17"/>
  <c r="O1005" i="17"/>
  <c r="R1005" i="17" s="1"/>
  <c r="P464" i="17"/>
  <c r="Q422" i="17"/>
  <c r="R1072" i="17"/>
  <c r="R658" i="17"/>
  <c r="R817" i="17"/>
  <c r="R1004" i="17"/>
  <c r="R532" i="17"/>
  <c r="R445" i="17"/>
  <c r="R626" i="17"/>
  <c r="R996" i="17"/>
  <c r="R955" i="17"/>
  <c r="R1079" i="17"/>
  <c r="R713" i="17"/>
  <c r="O464" i="17"/>
  <c r="R1194" i="17"/>
  <c r="R881" i="17"/>
  <c r="R521" i="17"/>
  <c r="N550" i="17"/>
  <c r="P1180" i="17"/>
  <c r="R1082" i="17"/>
  <c r="R1093" i="17"/>
  <c r="R754" i="17"/>
  <c r="R18" i="17"/>
  <c r="R412" i="17"/>
  <c r="R310" i="17"/>
  <c r="R33" i="17"/>
  <c r="R834" i="17"/>
  <c r="R607" i="17"/>
  <c r="O360" i="17"/>
  <c r="R360" i="17" s="1"/>
  <c r="R462" i="17"/>
  <c r="N1012" i="17"/>
  <c r="R981" i="17"/>
  <c r="O1093" i="17"/>
  <c r="R832" i="17"/>
  <c r="R1220" i="17"/>
  <c r="R786" i="17"/>
  <c r="Q338" i="17"/>
  <c r="R37" i="17"/>
  <c r="R323" i="17"/>
  <c r="Q676" i="17"/>
  <c r="R29" i="17"/>
  <c r="R309" i="17"/>
  <c r="R827" i="17"/>
  <c r="R319" i="17"/>
  <c r="P970" i="17"/>
  <c r="R840" i="17"/>
  <c r="R1287" i="17"/>
  <c r="P718" i="17"/>
  <c r="R952" i="17"/>
  <c r="R787" i="17"/>
  <c r="R957" i="17"/>
  <c r="R482" i="17"/>
  <c r="O128" i="17"/>
  <c r="R71" i="17"/>
  <c r="R946" i="17"/>
  <c r="O676" i="17"/>
  <c r="R773" i="17"/>
  <c r="R28" i="17"/>
  <c r="R70" i="17"/>
  <c r="R402" i="17"/>
  <c r="R156" i="17"/>
  <c r="R361" i="17"/>
  <c r="R771" i="17"/>
  <c r="N802" i="17"/>
  <c r="R314" i="17"/>
  <c r="R27" i="17"/>
  <c r="R440" i="17"/>
  <c r="Q970" i="17"/>
  <c r="R1042" i="17"/>
  <c r="R1239" i="17"/>
  <c r="R691" i="17"/>
  <c r="R775" i="17"/>
  <c r="R990" i="17"/>
  <c r="R1249" i="17"/>
  <c r="R792" i="17"/>
  <c r="R23" i="17"/>
  <c r="Q760" i="17"/>
  <c r="R735" i="17"/>
  <c r="R631" i="17"/>
  <c r="R998" i="17"/>
  <c r="R991" i="17"/>
  <c r="R1284" i="17"/>
  <c r="R1305" i="17" s="1"/>
  <c r="R247" i="17"/>
  <c r="R38" i="17"/>
  <c r="R326" i="17"/>
  <c r="R734" i="17"/>
  <c r="R1245" i="17"/>
  <c r="R108" i="17"/>
  <c r="R835" i="17"/>
  <c r="R446" i="17"/>
  <c r="R1077" i="17"/>
  <c r="N1305" i="17"/>
  <c r="R824" i="17"/>
  <c r="R328" i="17"/>
  <c r="R147" i="17"/>
  <c r="R789" i="17"/>
  <c r="P128" i="17"/>
  <c r="R355" i="17"/>
  <c r="R1052" i="17"/>
  <c r="R951" i="17"/>
  <c r="R1243" i="17"/>
  <c r="R1285" i="17"/>
  <c r="R350" i="17"/>
  <c r="R17" i="17"/>
  <c r="R460" i="17"/>
  <c r="R1232" i="17"/>
  <c r="N1263" i="17"/>
  <c r="O988" i="17"/>
  <c r="R244" i="17"/>
  <c r="R942" i="17"/>
  <c r="R950" i="17"/>
  <c r="R742" i="17"/>
  <c r="R1342" i="17"/>
  <c r="R1176" i="17"/>
  <c r="R826" i="17"/>
  <c r="R1242" i="17"/>
  <c r="R1001" i="17"/>
  <c r="R436" i="17"/>
  <c r="R331" i="17"/>
  <c r="P42" i="17"/>
  <c r="R140" i="17"/>
  <c r="N170" i="17"/>
  <c r="Q380" i="17"/>
  <c r="Q85" i="17"/>
  <c r="R1080" i="17"/>
  <c r="R106" i="17"/>
  <c r="N928" i="17"/>
  <c r="R897" i="17"/>
  <c r="R928" i="17" s="1"/>
  <c r="R98" i="17"/>
  <c r="R659" i="17"/>
  <c r="R62" i="17"/>
  <c r="R1175" i="17"/>
  <c r="R750" i="17"/>
  <c r="R461" i="17"/>
  <c r="R603" i="17"/>
  <c r="N634" i="17"/>
  <c r="R252" i="17"/>
  <c r="R1157" i="17"/>
  <c r="R1192" i="17"/>
  <c r="R1221" i="17" s="1"/>
  <c r="R941" i="17"/>
  <c r="N85" i="17"/>
  <c r="R54" i="17"/>
  <c r="R1319" i="17"/>
  <c r="N1347" i="17"/>
  <c r="R113" i="17"/>
  <c r="R625" i="17"/>
  <c r="R277" i="17"/>
  <c r="O754" i="17"/>
  <c r="R522" i="17"/>
  <c r="O42" i="17"/>
  <c r="R12" i="17"/>
  <c r="R251" i="17"/>
  <c r="Q634" i="17"/>
  <c r="R327" i="17"/>
  <c r="R318" i="17"/>
  <c r="R332" i="17"/>
  <c r="R1346" i="17"/>
  <c r="N507" i="17"/>
  <c r="R503" i="17"/>
  <c r="R14" i="17"/>
  <c r="R32" i="17"/>
  <c r="N338" i="17"/>
  <c r="R307" i="17"/>
  <c r="R674" i="17"/>
  <c r="R317" i="17"/>
  <c r="R234" i="17"/>
  <c r="R729" i="17"/>
  <c r="N760" i="17"/>
  <c r="R1250" i="17"/>
  <c r="R333" i="17"/>
  <c r="R31" i="17"/>
  <c r="R226" i="17"/>
  <c r="N844" i="17"/>
  <c r="Q1263" i="17"/>
  <c r="R324" i="17"/>
  <c r="R496" i="17"/>
  <c r="R507" i="17" s="1"/>
  <c r="R1152" i="17"/>
  <c r="R227" i="17"/>
  <c r="R545" i="17"/>
  <c r="R21" i="17"/>
  <c r="R836" i="17"/>
  <c r="R454" i="17"/>
  <c r="R19" i="17"/>
  <c r="R820" i="17"/>
  <c r="R844" i="17" s="1"/>
  <c r="R958" i="17"/>
  <c r="O802" i="17"/>
  <c r="R479" i="17"/>
  <c r="R142" i="17"/>
  <c r="R819" i="17"/>
  <c r="R736" i="17"/>
  <c r="N1221" i="17"/>
  <c r="O984" i="17"/>
  <c r="O1012" i="17" s="1"/>
  <c r="R121" i="17"/>
  <c r="R334" i="17"/>
  <c r="Q886" i="17"/>
  <c r="O603" i="17"/>
  <c r="O634" i="17" s="1"/>
  <c r="O760" i="17"/>
  <c r="R1202" i="17"/>
  <c r="R212" i="17"/>
  <c r="R362" i="17"/>
  <c r="R784" i="17"/>
  <c r="R945" i="17"/>
  <c r="R316" i="17"/>
  <c r="R993" i="17"/>
  <c r="R329" i="17"/>
  <c r="O1180" i="17"/>
  <c r="P380" i="17"/>
  <c r="R418" i="17"/>
  <c r="R20" i="17"/>
  <c r="Q128" i="17"/>
  <c r="R35" i="17"/>
  <c r="R268" i="17"/>
  <c r="R985" i="17"/>
  <c r="R124" i="17"/>
  <c r="R275" i="17"/>
  <c r="R296" i="17" s="1"/>
  <c r="P1263" i="17"/>
  <c r="R949" i="17"/>
  <c r="R649" i="17"/>
  <c r="R1303" i="17"/>
  <c r="R1006" i="17"/>
  <c r="R616" i="17"/>
  <c r="O150" i="17"/>
  <c r="R150" i="17" s="1"/>
  <c r="R940" i="17"/>
  <c r="R1066" i="17"/>
  <c r="R1096" i="17" s="1"/>
  <c r="R1087" i="17"/>
  <c r="R22" i="17"/>
  <c r="R1010" i="17"/>
  <c r="R1083" i="17"/>
  <c r="R1259" i="17"/>
  <c r="R170" i="17" l="1"/>
  <c r="R550" i="17"/>
  <c r="R128" i="17"/>
  <c r="O380" i="17"/>
  <c r="R970" i="17"/>
  <c r="R42" i="17"/>
  <c r="R760" i="17"/>
  <c r="R634" i="17"/>
  <c r="R984" i="17"/>
  <c r="O170" i="17"/>
  <c r="R85" i="17"/>
  <c r="R802" i="17"/>
  <c r="R422" i="17"/>
  <c r="R1347" i="17"/>
  <c r="R676" i="17"/>
  <c r="R886" i="17"/>
  <c r="R380" i="17"/>
  <c r="R1263" i="17"/>
  <c r="R1180" i="17"/>
  <c r="R338" i="17"/>
  <c r="R1012" i="17"/>
  <c r="R718" i="17"/>
  <c r="C23" i="2" l="1"/>
  <c r="O15" i="1" l="1"/>
  <c r="O18" i="1" s="1"/>
  <c r="Q18" i="1" s="1"/>
  <c r="K17" i="1" s="1"/>
  <c r="Q15" i="2"/>
  <c r="Q18" i="2" s="1"/>
  <c r="Q17" i="2" l="1"/>
  <c r="O17" i="1"/>
  <c r="C26" i="2"/>
  <c r="H25" i="2"/>
  <c r="C25" i="2"/>
  <c r="K17" i="2"/>
  <c r="K16" i="2"/>
  <c r="Q15" i="1" l="1"/>
  <c r="K14" i="1" s="1"/>
  <c r="K34" i="1" l="1"/>
  <c r="K14" i="2"/>
  <c r="J25" i="2" l="1"/>
  <c r="K25" i="2" s="1"/>
  <c r="K30" i="2" s="1"/>
  <c r="K35" i="2" s="1"/>
  <c r="K25" i="1"/>
  <c r="K31" i="1" s="1"/>
  <c r="J32" i="1" s="1"/>
  <c r="K32" i="1" s="1"/>
  <c r="K33" i="1" s="1"/>
  <c r="K39" i="1" s="1"/>
  <c r="O41" i="1"/>
  <c r="O37" i="2"/>
  <c r="O44" i="1" l="1"/>
  <c r="C41" i="1" s="1"/>
  <c r="O40" i="2"/>
  <c r="C3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M541" authorId="0" shapeId="0" xr:uid="{44CCE62A-3CCA-4F84-9758-DD191C83CD06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OT 7-12</t>
        </r>
      </text>
    </comment>
    <comment ref="D764" authorId="0" shapeId="0" xr:uid="{9F110F2D-2383-4918-BF96-E20FAEF0B609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pindah ke duri</t>
        </r>
      </text>
    </comment>
    <comment ref="M1332" authorId="0" shapeId="0" xr:uid="{989940BF-23DA-4E1D-B615-AABC381B98FC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ot 10-12</t>
        </r>
      </text>
    </comment>
    <comment ref="M1339" authorId="0" shapeId="0" xr:uid="{87F86927-2E0F-4E41-BE16-C0356ED97B83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ot 15-18
</t>
        </r>
      </text>
    </comment>
    <comment ref="M1340" authorId="0" shapeId="0" xr:uid="{998D1C53-95BD-45E4-8CFB-54F038A90D39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ot 15-18
</t>
        </r>
      </text>
    </comment>
  </commentList>
</comments>
</file>

<file path=xl/sharedStrings.xml><?xml version="1.0" encoding="utf-8"?>
<sst xmlns="http://schemas.openxmlformats.org/spreadsheetml/2006/main" count="2383" uniqueCount="208">
  <si>
    <t>PT.SUPRACO INDONESIA</t>
  </si>
  <si>
    <t>ORIGINAL</t>
  </si>
  <si>
    <t>2nd Floor, Jl.Kapten Tendean No.24</t>
  </si>
  <si>
    <t>Mampang Prapatan</t>
  </si>
  <si>
    <t>Jakarta 12720 - Indonesia</t>
  </si>
  <si>
    <t>Phone : 7191070 (Hunting)</t>
  </si>
  <si>
    <t>Fax. : 7191077</t>
  </si>
  <si>
    <t xml:space="preserve">  SUPRACO</t>
  </si>
  <si>
    <t>e-mail : finance@supraco.co.id</t>
  </si>
  <si>
    <t>I N V O I C E</t>
  </si>
  <si>
    <t xml:space="preserve">Invoice No. </t>
  </si>
  <si>
    <t>PT. SCHLUMBERGER GEOPHYSICS NUSANTARA</t>
  </si>
  <si>
    <t>Date</t>
  </si>
  <si>
    <t>Gedung Wisma Mulia. Jl. Jend. Gatot Subroto. Suite 4301. No. 42</t>
  </si>
  <si>
    <t>Contract No.</t>
  </si>
  <si>
    <t>: CW2712367 (Amendemen No.2)</t>
  </si>
  <si>
    <t>Kuningan Barat. Jakarta Selatan</t>
  </si>
  <si>
    <t>Contract Expiration Date</t>
  </si>
  <si>
    <t>: 31 December 2026</t>
  </si>
  <si>
    <t>For the period of</t>
  </si>
  <si>
    <t>Customer No. :</t>
  </si>
  <si>
    <t>Contract Scope :</t>
  </si>
  <si>
    <t>SERVICE AGREEMENT</t>
  </si>
  <si>
    <t>Requester : Finance Dept / Account Payable</t>
  </si>
  <si>
    <t>No</t>
  </si>
  <si>
    <t>Part. No</t>
  </si>
  <si>
    <t>Description</t>
  </si>
  <si>
    <t>PO Number</t>
  </si>
  <si>
    <t>GR Number</t>
  </si>
  <si>
    <t>PO Line</t>
  </si>
  <si>
    <t>COST CENTRE</t>
  </si>
  <si>
    <t>Unit Price</t>
  </si>
  <si>
    <t>Total</t>
  </si>
  <si>
    <t>LOCATION : RUMBAI</t>
  </si>
  <si>
    <t>IDR</t>
  </si>
  <si>
    <t>SUPRACO</t>
  </si>
  <si>
    <t>Line 1</t>
  </si>
  <si>
    <t>SGN.</t>
  </si>
  <si>
    <t>PO : ;  GR : ;</t>
  </si>
  <si>
    <t>PO : ;  GR : ; and</t>
  </si>
  <si>
    <t>PO : ;  GR : .</t>
  </si>
  <si>
    <t>Total Payment + ADM Fee</t>
  </si>
  <si>
    <t>VAT (10%)</t>
  </si>
  <si>
    <t>Total Payment + ADM Fee + VAT (11%)</t>
  </si>
  <si>
    <t>WHT (2%)</t>
  </si>
  <si>
    <t>PT. SUPRACO INDONESIA</t>
  </si>
  <si>
    <t>NPWP : 01.306.780.6.062.000</t>
  </si>
  <si>
    <t>Note : Please find the attachment (Billing Summary)</t>
  </si>
  <si>
    <t>In Words :</t>
  </si>
  <si>
    <t>I certify that this Invoice is true and correct that payment thereof has not</t>
  </si>
  <si>
    <t>been Invoiced or received previously.</t>
  </si>
  <si>
    <t xml:space="preserve">    Please remit to  :</t>
  </si>
  <si>
    <t xml:space="preserve">Bank Account    </t>
  </si>
  <si>
    <t>: 905.021069.900</t>
  </si>
  <si>
    <t xml:space="preserve">Bank Name         </t>
  </si>
  <si>
    <t>: HSBC INDONESIA</t>
  </si>
  <si>
    <t xml:space="preserve">Adress       </t>
  </si>
  <si>
    <t>: WTC Building Jakarta</t>
  </si>
  <si>
    <t>Name :</t>
  </si>
  <si>
    <t>SYAHRUL SYAM</t>
  </si>
  <si>
    <t xml:space="preserve">Swift Code         </t>
  </si>
  <si>
    <t>: HSBCIDJA</t>
  </si>
  <si>
    <t>Title :</t>
  </si>
  <si>
    <t>BRANCH HEAD</t>
  </si>
  <si>
    <t>PI</t>
  </si>
  <si>
    <t>: CW2712367 Amandemen No.2</t>
  </si>
  <si>
    <t xml:space="preserve">( Rupiah : </t>
  </si>
  <si>
    <t>Only )</t>
  </si>
  <si>
    <t xml:space="preserve">: </t>
  </si>
  <si>
    <t>:/INV/2024</t>
  </si>
  <si>
    <t>SUMMARY BACK CHARGE OVERTIME</t>
  </si>
  <si>
    <t>FOR DURI OFS BASE</t>
  </si>
  <si>
    <t>Here with we inform you service acceptance report with detail on below:</t>
  </si>
  <si>
    <t>Periode</t>
  </si>
  <si>
    <t>Back Charge Overtime</t>
  </si>
  <si>
    <t>Hours</t>
  </si>
  <si>
    <t>Rate OT</t>
  </si>
  <si>
    <t>Fee (5.5%)</t>
  </si>
  <si>
    <t>Total +Fee (5.5%)</t>
  </si>
  <si>
    <t>Deni Afriadi</t>
  </si>
  <si>
    <t>Housekeeping Leader</t>
  </si>
  <si>
    <t>Housekeeper</t>
  </si>
  <si>
    <t>Riki Saputra</t>
  </si>
  <si>
    <t>Deni May Syaputra</t>
  </si>
  <si>
    <t>Arya Dani Maulana</t>
  </si>
  <si>
    <t>Rendi Narwandi</t>
  </si>
  <si>
    <t>M Irfan</t>
  </si>
  <si>
    <t>Mardiansyah</t>
  </si>
  <si>
    <t>Maulana</t>
  </si>
  <si>
    <t>Zul Ikhlas</t>
  </si>
  <si>
    <t>Andi Franata</t>
  </si>
  <si>
    <t>Juli Muliono</t>
  </si>
  <si>
    <t>Senior Technician</t>
  </si>
  <si>
    <t>Themes Alfarasyi</t>
  </si>
  <si>
    <t>Technician</t>
  </si>
  <si>
    <t>Wandi Hermansyah</t>
  </si>
  <si>
    <t>Dicky Wahyudi</t>
  </si>
  <si>
    <t>Andre Anggasi</t>
  </si>
  <si>
    <t>FBM/O Helper</t>
  </si>
  <si>
    <t>Benny Bastian</t>
  </si>
  <si>
    <t>Dedek Anwar Rudin</t>
  </si>
  <si>
    <t>Washbay Operator</t>
  </si>
  <si>
    <t>Fauzi Afrinaldo</t>
  </si>
  <si>
    <t>Painter</t>
  </si>
  <si>
    <t>Masrido Juli Hendra</t>
  </si>
  <si>
    <t>HAZMAT Operator</t>
  </si>
  <si>
    <t>Andre Saputra</t>
  </si>
  <si>
    <t>Rio Suardi</t>
  </si>
  <si>
    <t>Arief Efendi</t>
  </si>
  <si>
    <t>Basith Valarriwa Sodogoron Harahap</t>
  </si>
  <si>
    <t>FBM Technician</t>
  </si>
  <si>
    <t>Tax 11%</t>
  </si>
  <si>
    <t>Grand Total</t>
  </si>
  <si>
    <t>to PT. Schlumberger Geophysics Nusantara - DURI</t>
  </si>
  <si>
    <t>Tiara Rahma Dewi</t>
  </si>
  <si>
    <t>Mhd. Rizky Kurniawan</t>
  </si>
  <si>
    <t>OVERTIME CALCULATION PTSI - PT.SCHLUMBERGER GEOPYHSIC NUSANTARA</t>
  </si>
  <si>
    <t>NAME</t>
  </si>
  <si>
    <t>:</t>
  </si>
  <si>
    <t>EMP NO</t>
  </si>
  <si>
    <t>POSITION</t>
  </si>
  <si>
    <t>SEGMENT</t>
  </si>
  <si>
    <t>DATE</t>
  </si>
  <si>
    <t>DAY ENTITLED</t>
  </si>
  <si>
    <t>PAGI</t>
  </si>
  <si>
    <t>SIANG</t>
  </si>
  <si>
    <t>SUB TOTAL JAM</t>
  </si>
  <si>
    <t>REG</t>
  </si>
  <si>
    <t>OT HOURS</t>
  </si>
  <si>
    <t>OT CALCULATION</t>
  </si>
  <si>
    <t>TOTAL HOURS</t>
  </si>
  <si>
    <t>ATTENDANCE ALL</t>
  </si>
  <si>
    <t>REMARK</t>
  </si>
  <si>
    <t>IN</t>
  </si>
  <si>
    <t>OUT</t>
  </si>
  <si>
    <t>1</t>
  </si>
  <si>
    <t>2</t>
  </si>
  <si>
    <t>3</t>
  </si>
  <si>
    <t>4</t>
  </si>
  <si>
    <t>5</t>
  </si>
  <si>
    <t>OFF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</si>
  <si>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</si>
  <si>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</si>
  <si>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</si>
  <si>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</si>
  <si>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</si>
  <si>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</si>
  <si>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</si>
  <si>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</si>
  <si>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</si>
  <si>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</si>
  <si>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</si>
  <si>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</si>
  <si>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</si>
  <si>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</si>
  <si>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</si>
  <si>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</si>
  <si>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</si>
  <si>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</si>
  <si>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</si>
  <si>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</si>
  <si>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</si>
  <si>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</si>
  <si>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</si>
  <si>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</si>
  <si>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</si>
  <si>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</si>
  <si>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TOTAL</t>
  </si>
  <si>
    <t>L</t>
  </si>
  <si>
    <t>FBA Admin</t>
  </si>
  <si>
    <t>Muhari Mahmud</t>
  </si>
  <si>
    <t>Arisanti</t>
  </si>
  <si>
    <t>MEAL</t>
  </si>
  <si>
    <t>PERIODE TIME SHEET :  1 - 30 November 2023</t>
  </si>
  <si>
    <t>Mulyarni</t>
  </si>
  <si>
    <t>Ahmad Dery</t>
  </si>
  <si>
    <t>Helper</t>
  </si>
  <si>
    <t>Melky Gideon Sibarani</t>
  </si>
  <si>
    <t>Rahmat Fachrozi</t>
  </si>
  <si>
    <t>Teknisi</t>
  </si>
  <si>
    <t xml:space="preserve">TIARA RAHMA </t>
  </si>
  <si>
    <t>CSA</t>
  </si>
  <si>
    <t>M. RIZKI KURNIAWAN</t>
  </si>
  <si>
    <t>PERIODE TIME SHEET :  1-31 Januari 2025</t>
  </si>
  <si>
    <t>NOVIA INGGRIANI</t>
  </si>
  <si>
    <t>PROJECT MANAGER</t>
  </si>
  <si>
    <t>EKO FITRAH</t>
  </si>
  <si>
    <t>GARDENER</t>
  </si>
  <si>
    <t>Eko Fitrah Firmansyah</t>
  </si>
  <si>
    <t>OBS</t>
  </si>
  <si>
    <t>TEKNISI</t>
  </si>
  <si>
    <t>PERIODE TIME SHEET :  1 - 30 SEPTEMBER 2025</t>
  </si>
  <si>
    <t>PERIODE TIME SHEET : 1-30 SEPTEMBER 2025</t>
  </si>
  <si>
    <t>S</t>
  </si>
  <si>
    <t>PERIODE TIME SHEET :  1 - 30 September 2025</t>
  </si>
  <si>
    <t>PERIODE TIME SHEET :  1-30 SEPTEMBER 2025</t>
  </si>
  <si>
    <t>ALFA</t>
  </si>
  <si>
    <t>SUM VAR OCTOBER 2025 - 1-30 SEPTEMBER 2025</t>
  </si>
  <si>
    <t>PERIODE SEPTEMBER 2025</t>
  </si>
  <si>
    <t>Based on this report and by the end of month, we will submit our Invoice period of Sep 2025</t>
  </si>
  <si>
    <t>Juan Fiter</t>
  </si>
  <si>
    <t>Akbar Surya</t>
  </si>
  <si>
    <t>Haggai Saputra</t>
  </si>
  <si>
    <t>Handyman Prabu</t>
  </si>
  <si>
    <t>Robby Maulana</t>
  </si>
  <si>
    <t>FBM Technician SSU</t>
  </si>
  <si>
    <t>ID100054</t>
  </si>
  <si>
    <t>: PI0668/INV/2025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</si>
</sst>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0.00_)"/>
    <numFmt numFmtId="168" formatCode="_(* #,##0_);_(* \(#,##0\);_(* &quot;-&quot;??_);_(@_)"/>
    <numFmt numFmtId="169" formatCode="#,##0.0"/>
  </numFmts>
  <fonts count="46">
    <font>
      <sz val="10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Helv"/>
    </font>
    <font>
      <sz val="10"/>
      <color indexed="9"/>
      <name val="Arial"/>
      <family val="2"/>
    </font>
    <font>
      <b/>
      <sz val="14"/>
      <name val="Arial"/>
      <family val="2"/>
    </font>
    <font>
      <b/>
      <u/>
      <sz val="1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Helv"/>
    </font>
    <font>
      <sz val="11"/>
      <name val="Helv"/>
    </font>
    <font>
      <sz val="12"/>
      <name val="Helv"/>
    </font>
    <font>
      <sz val="12"/>
      <name val="Arial"/>
      <family val="2"/>
    </font>
    <font>
      <sz val="10"/>
      <color indexed="8"/>
      <name val="MS Sans Serif"/>
      <family val="2"/>
    </font>
    <font>
      <sz val="10"/>
      <name val="Trebuchet MS"/>
      <family val="2"/>
    </font>
    <font>
      <sz val="10"/>
      <name val="Arial"/>
      <family val="2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sz val="10"/>
      <name val="Geneva"/>
    </font>
    <font>
      <sz val="8"/>
      <name val="Arial"/>
      <family val="2"/>
    </font>
    <font>
      <u/>
      <sz val="10"/>
      <color indexed="12"/>
      <name val="Arial"/>
      <family val="2"/>
    </font>
    <font>
      <b/>
      <i/>
      <sz val="16"/>
      <name val="Helv"/>
    </font>
    <font>
      <sz val="11"/>
      <color indexed="8"/>
      <name val="Calibri"/>
      <family val="2"/>
      <charset val="1"/>
    </font>
    <font>
      <sz val="10"/>
      <name val="Century Gothic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sz val="10"/>
      <name val="Times New Roman"/>
      <family val="1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mediumGray">
        <f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46">
    <xf numFmtId="0" fontId="0" fillId="0" borderId="0"/>
    <xf numFmtId="0" fontId="6" fillId="0" borderId="0"/>
    <xf numFmtId="0" fontId="6" fillId="0" borderId="0"/>
    <xf numFmtId="0" fontId="8" fillId="0" borderId="0"/>
    <xf numFmtId="0" fontId="20" fillId="0" borderId="0"/>
    <xf numFmtId="0" fontId="21" fillId="0" borderId="0"/>
    <xf numFmtId="0" fontId="21" fillId="0" borderId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3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5" fillId="0" borderId="0">
      <alignment horizontal="left" wrapText="1"/>
    </xf>
    <xf numFmtId="38" fontId="26" fillId="3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10" fontId="26" fillId="2" borderId="8" applyNumberFormat="0" applyBorder="0" applyAlignment="0" applyProtection="0"/>
    <xf numFmtId="165" fontId="5" fillId="0" borderId="0" applyFont="0" applyFill="0" applyBorder="0" applyAlignment="0" applyProtection="0"/>
    <xf numFmtId="167" fontId="28" fillId="0" borderId="0"/>
    <xf numFmtId="0" fontId="23" fillId="0" borderId="0"/>
    <xf numFmtId="0" fontId="6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6" fillId="0" borderId="0"/>
    <xf numFmtId="0" fontId="29" fillId="0" borderId="0"/>
    <xf numFmtId="0" fontId="29" fillId="0" borderId="0"/>
    <xf numFmtId="0" fontId="29" fillId="0" borderId="0"/>
    <xf numFmtId="0" fontId="5" fillId="0" borderId="0"/>
    <xf numFmtId="0" fontId="23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22" fillId="0" borderId="0"/>
    <xf numFmtId="0" fontId="6" fillId="0" borderId="0"/>
    <xf numFmtId="0" fontId="30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0" fontId="22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0" applyNumberFormat="0" applyFont="0" applyFill="0" applyBorder="0" applyAlignment="0" applyProtection="0">
      <alignment horizontal="left"/>
    </xf>
    <xf numFmtId="15" fontId="31" fillId="0" borderId="0" applyFont="0" applyFill="0" applyBorder="0" applyAlignment="0" applyProtection="0"/>
    <xf numFmtId="4" fontId="31" fillId="0" borderId="0" applyFont="0" applyFill="0" applyBorder="0" applyAlignment="0" applyProtection="0"/>
    <xf numFmtId="0" fontId="32" fillId="0" borderId="18">
      <alignment horizontal="center"/>
    </xf>
    <xf numFmtId="3" fontId="31" fillId="0" borderId="0" applyFont="0" applyFill="0" applyBorder="0" applyAlignment="0" applyProtection="0"/>
    <xf numFmtId="0" fontId="31" fillId="4" borderId="0" applyNumberFormat="0" applyFont="0" applyBorder="0" applyAlignment="0" applyProtection="0"/>
    <xf numFmtId="165" fontId="22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3" fillId="0" borderId="0" applyFont="0" applyFill="0" applyBorder="0" applyAlignment="0" applyProtection="0"/>
    <xf numFmtId="168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3" fillId="0" borderId="0"/>
    <xf numFmtId="0" fontId="6" fillId="0" borderId="0"/>
    <xf numFmtId="0" fontId="2" fillId="0" borderId="0"/>
    <xf numFmtId="0" fontId="6" fillId="0" borderId="0"/>
    <xf numFmtId="165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9" fillId="0" borderId="0"/>
    <xf numFmtId="0" fontId="45" fillId="0" borderId="0"/>
    <xf numFmtId="0" fontId="1" fillId="0" borderId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73">
    <xf numFmtId="0" fontId="0" fillId="0" borderId="0" xfId="0"/>
    <xf numFmtId="0" fontId="6" fillId="0" borderId="0" xfId="1"/>
    <xf numFmtId="0" fontId="7" fillId="0" borderId="0" xfId="1" applyFont="1"/>
    <xf numFmtId="0" fontId="7" fillId="0" borderId="0" xfId="1" applyFont="1" applyAlignment="1">
      <alignment horizontal="right"/>
    </xf>
    <xf numFmtId="0" fontId="9" fillId="2" borderId="0" xfId="1" applyFont="1" applyFill="1"/>
    <xf numFmtId="0" fontId="9" fillId="0" borderId="0" xfId="1" applyFont="1"/>
    <xf numFmtId="0" fontId="10" fillId="0" borderId="0" xfId="1" applyFont="1" applyAlignment="1">
      <alignment horizontal="left"/>
    </xf>
    <xf numFmtId="0" fontId="11" fillId="0" borderId="0" xfId="1" applyFont="1" applyAlignment="1">
      <alignment horizontal="center"/>
    </xf>
    <xf numFmtId="0" fontId="6" fillId="0" borderId="1" xfId="1" applyBorder="1"/>
    <xf numFmtId="0" fontId="6" fillId="0" borderId="2" xfId="1" applyBorder="1"/>
    <xf numFmtId="0" fontId="6" fillId="0" borderId="3" xfId="1" applyBorder="1"/>
    <xf numFmtId="0" fontId="7" fillId="0" borderId="4" xfId="2" quotePrefix="1" applyFont="1" applyBorder="1"/>
    <xf numFmtId="0" fontId="12" fillId="0" borderId="4" xfId="2" quotePrefix="1" applyFont="1" applyBorder="1"/>
    <xf numFmtId="0" fontId="12" fillId="0" borderId="5" xfId="2" quotePrefix="1" applyFont="1" applyBorder="1"/>
    <xf numFmtId="0" fontId="12" fillId="0" borderId="5" xfId="2" applyFont="1" applyBorder="1"/>
    <xf numFmtId="0" fontId="12" fillId="0" borderId="4" xfId="2" applyFont="1" applyBorder="1"/>
    <xf numFmtId="0" fontId="12" fillId="0" borderId="0" xfId="1" applyFont="1"/>
    <xf numFmtId="0" fontId="12" fillId="0" borderId="4" xfId="1" applyFont="1" applyBorder="1"/>
    <xf numFmtId="0" fontId="6" fillId="0" borderId="4" xfId="1" applyBorder="1"/>
    <xf numFmtId="0" fontId="12" fillId="0" borderId="0" xfId="2" applyFont="1"/>
    <xf numFmtId="17" fontId="13" fillId="0" borderId="0" xfId="1" quotePrefix="1" applyNumberFormat="1" applyFont="1"/>
    <xf numFmtId="17" fontId="12" fillId="0" borderId="0" xfId="1" applyNumberFormat="1" applyFont="1"/>
    <xf numFmtId="0" fontId="12" fillId="0" borderId="8" xfId="1" applyFont="1" applyBorder="1" applyAlignment="1">
      <alignment horizontal="center"/>
    </xf>
    <xf numFmtId="0" fontId="6" fillId="0" borderId="11" xfId="1" applyBorder="1"/>
    <xf numFmtId="0" fontId="12" fillId="0" borderId="1" xfId="1" applyFont="1" applyBorder="1"/>
    <xf numFmtId="0" fontId="6" fillId="0" borderId="1" xfId="2" applyBorder="1"/>
    <xf numFmtId="0" fontId="6" fillId="0" borderId="3" xfId="2" applyBorder="1" applyAlignment="1">
      <alignment horizontal="center"/>
    </xf>
    <xf numFmtId="0" fontId="6" fillId="0" borderId="11" xfId="1" applyBorder="1" applyAlignment="1">
      <alignment horizontal="center"/>
    </xf>
    <xf numFmtId="0" fontId="6" fillId="0" borderId="12" xfId="1" applyBorder="1" applyAlignment="1">
      <alignment horizontal="center"/>
    </xf>
    <xf numFmtId="0" fontId="14" fillId="0" borderId="13" xfId="1" applyFont="1" applyBorder="1"/>
    <xf numFmtId="0" fontId="14" fillId="0" borderId="14" xfId="1" applyFont="1" applyBorder="1"/>
    <xf numFmtId="3" fontId="14" fillId="0" borderId="12" xfId="1" applyNumberFormat="1" applyFont="1" applyBorder="1"/>
    <xf numFmtId="3" fontId="14" fillId="0" borderId="13" xfId="2" applyNumberFormat="1" applyFont="1" applyBorder="1"/>
    <xf numFmtId="3" fontId="14" fillId="0" borderId="14" xfId="2" applyNumberFormat="1" applyFont="1" applyBorder="1" applyAlignment="1">
      <alignment horizontal="center"/>
    </xf>
    <xf numFmtId="4" fontId="0" fillId="0" borderId="0" xfId="0" applyNumberFormat="1"/>
    <xf numFmtId="0" fontId="15" fillId="0" borderId="13" xfId="1" applyFont="1" applyBorder="1"/>
    <xf numFmtId="0" fontId="15" fillId="0" borderId="14" xfId="1" applyFont="1" applyBorder="1"/>
    <xf numFmtId="1" fontId="7" fillId="0" borderId="12" xfId="1" applyNumberFormat="1" applyFont="1" applyBorder="1" applyAlignment="1">
      <alignment horizontal="center"/>
    </xf>
    <xf numFmtId="1" fontId="14" fillId="0" borderId="12" xfId="1" applyNumberFormat="1" applyFont="1" applyBorder="1" applyAlignment="1">
      <alignment horizontal="center"/>
    </xf>
    <xf numFmtId="3" fontId="15" fillId="0" borderId="12" xfId="1" applyNumberFormat="1" applyFont="1" applyBorder="1"/>
    <xf numFmtId="1" fontId="14" fillId="0" borderId="13" xfId="1" applyNumberFormat="1" applyFont="1" applyBorder="1" applyAlignment="1">
      <alignment horizontal="center"/>
    </xf>
    <xf numFmtId="1" fontId="14" fillId="0" borderId="14" xfId="1" applyNumberFormat="1" applyFont="1" applyBorder="1" applyAlignment="1">
      <alignment horizontal="center"/>
    </xf>
    <xf numFmtId="0" fontId="7" fillId="0" borderId="13" xfId="1" applyFont="1" applyBorder="1"/>
    <xf numFmtId="0" fontId="6" fillId="0" borderId="12" xfId="1" applyBorder="1"/>
    <xf numFmtId="0" fontId="14" fillId="0" borderId="12" xfId="1" quotePrefix="1" applyFont="1" applyBorder="1" applyAlignment="1">
      <alignment horizontal="center"/>
    </xf>
    <xf numFmtId="0" fontId="14" fillId="0" borderId="13" xfId="1" quotePrefix="1" applyFont="1" applyBorder="1" applyAlignment="1">
      <alignment horizontal="center"/>
    </xf>
    <xf numFmtId="0" fontId="14" fillId="0" borderId="14" xfId="1" quotePrefix="1" applyFont="1" applyBorder="1" applyAlignment="1">
      <alignment horizontal="center"/>
    </xf>
    <xf numFmtId="3" fontId="15" fillId="0" borderId="15" xfId="1" applyNumberFormat="1" applyFont="1" applyBorder="1"/>
    <xf numFmtId="0" fontId="8" fillId="0" borderId="0" xfId="0" applyFont="1"/>
    <xf numFmtId="4" fontId="8" fillId="0" borderId="0" xfId="0" applyNumberFormat="1" applyFont="1"/>
    <xf numFmtId="0" fontId="6" fillId="0" borderId="12" xfId="1" applyBorder="1" applyAlignment="1">
      <alignment horizontal="center" vertical="center"/>
    </xf>
    <xf numFmtId="0" fontId="6" fillId="0" borderId="12" xfId="1" applyBorder="1" applyAlignment="1">
      <alignment vertical="center"/>
    </xf>
    <xf numFmtId="0" fontId="14" fillId="0" borderId="13" xfId="1" applyFont="1" applyBorder="1" applyAlignment="1">
      <alignment horizontal="left" vertical="top"/>
    </xf>
    <xf numFmtId="0" fontId="14" fillId="0" borderId="14" xfId="1" applyFont="1" applyBorder="1" applyAlignment="1">
      <alignment vertical="top"/>
    </xf>
    <xf numFmtId="10" fontId="14" fillId="0" borderId="12" xfId="1" quotePrefix="1" applyNumberFormat="1" applyFont="1" applyBorder="1" applyAlignment="1">
      <alignment horizontal="right" vertical="top"/>
    </xf>
    <xf numFmtId="10" fontId="14" fillId="0" borderId="13" xfId="1" quotePrefix="1" applyNumberFormat="1" applyFont="1" applyBorder="1" applyAlignment="1">
      <alignment horizontal="right" vertical="top"/>
    </xf>
    <xf numFmtId="10" fontId="14" fillId="0" borderId="14" xfId="1" quotePrefix="1" applyNumberFormat="1" applyFont="1" applyBorder="1" applyAlignment="1">
      <alignment horizontal="right" vertical="top"/>
    </xf>
    <xf numFmtId="3" fontId="16" fillId="0" borderId="12" xfId="0" applyNumberFormat="1" applyFont="1" applyBorder="1" applyAlignment="1">
      <alignment vertical="top"/>
    </xf>
    <xf numFmtId="3" fontId="15" fillId="0" borderId="12" xfId="1" applyNumberFormat="1" applyFont="1" applyBorder="1" applyAlignment="1">
      <alignment vertical="top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9" fontId="14" fillId="0" borderId="14" xfId="1" quotePrefix="1" applyNumberFormat="1" applyFont="1" applyBorder="1" applyAlignment="1">
      <alignment horizontal="center" vertical="top"/>
    </xf>
    <xf numFmtId="3" fontId="15" fillId="0" borderId="12" xfId="0" applyNumberFormat="1" applyFont="1" applyBorder="1" applyAlignment="1">
      <alignment vertical="top"/>
    </xf>
    <xf numFmtId="0" fontId="14" fillId="0" borderId="13" xfId="1" applyFont="1" applyBorder="1" applyAlignment="1">
      <alignment horizontal="left"/>
    </xf>
    <xf numFmtId="10" fontId="14" fillId="0" borderId="12" xfId="1" quotePrefix="1" applyNumberFormat="1" applyFont="1" applyBorder="1" applyAlignment="1">
      <alignment horizontal="right"/>
    </xf>
    <xf numFmtId="10" fontId="14" fillId="0" borderId="13" xfId="1" quotePrefix="1" applyNumberFormat="1" applyFont="1" applyBorder="1" applyAlignment="1">
      <alignment horizontal="right"/>
    </xf>
    <xf numFmtId="10" fontId="14" fillId="0" borderId="14" xfId="1" quotePrefix="1" applyNumberFormat="1" applyFont="1" applyBorder="1" applyAlignment="1">
      <alignment horizontal="right"/>
    </xf>
    <xf numFmtId="3" fontId="16" fillId="0" borderId="12" xfId="0" applyNumberFormat="1" applyFont="1" applyBorder="1"/>
    <xf numFmtId="9" fontId="14" fillId="0" borderId="14" xfId="1" quotePrefix="1" applyNumberFormat="1" applyFont="1" applyBorder="1" applyAlignment="1">
      <alignment horizontal="center"/>
    </xf>
    <xf numFmtId="3" fontId="15" fillId="0" borderId="12" xfId="0" applyNumberFormat="1" applyFont="1" applyBorder="1"/>
    <xf numFmtId="0" fontId="14" fillId="0" borderId="13" xfId="1" applyFont="1" applyBorder="1" applyAlignment="1">
      <alignment horizontal="left" vertical="center"/>
    </xf>
    <xf numFmtId="0" fontId="14" fillId="0" borderId="14" xfId="1" applyFont="1" applyBorder="1" applyAlignment="1">
      <alignment vertical="center"/>
    </xf>
    <xf numFmtId="10" fontId="14" fillId="0" borderId="12" xfId="1" quotePrefix="1" applyNumberFormat="1" applyFont="1" applyBorder="1" applyAlignment="1">
      <alignment horizontal="right" vertical="center"/>
    </xf>
    <xf numFmtId="10" fontId="14" fillId="0" borderId="13" xfId="1" quotePrefix="1" applyNumberFormat="1" applyFont="1" applyBorder="1" applyAlignment="1">
      <alignment horizontal="right" vertical="center"/>
    </xf>
    <xf numFmtId="9" fontId="14" fillId="0" borderId="14" xfId="1" quotePrefix="1" applyNumberFormat="1" applyFont="1" applyBorder="1" applyAlignment="1">
      <alignment horizontal="center" vertical="center"/>
    </xf>
    <xf numFmtId="3" fontId="14" fillId="0" borderId="12" xfId="0" applyNumberFormat="1" applyFont="1" applyBorder="1" applyAlignment="1">
      <alignment vertical="center"/>
    </xf>
    <xf numFmtId="3" fontId="14" fillId="0" borderId="12" xfId="1" applyNumberFormat="1" applyFont="1" applyBorder="1" applyAlignment="1">
      <alignment vertical="center"/>
    </xf>
    <xf numFmtId="0" fontId="16" fillId="0" borderId="13" xfId="3" applyFont="1" applyBorder="1"/>
    <xf numFmtId="3" fontId="17" fillId="0" borderId="12" xfId="0" applyNumberFormat="1" applyFont="1" applyBorder="1"/>
    <xf numFmtId="0" fontId="6" fillId="0" borderId="16" xfId="1" applyBorder="1"/>
    <xf numFmtId="0" fontId="6" fillId="0" borderId="6" xfId="1" applyBorder="1"/>
    <xf numFmtId="0" fontId="6" fillId="0" borderId="7" xfId="1" applyBorder="1"/>
    <xf numFmtId="4" fontId="6" fillId="0" borderId="16" xfId="1" applyNumberFormat="1" applyBorder="1"/>
    <xf numFmtId="0" fontId="6" fillId="0" borderId="13" xfId="1" applyBorder="1"/>
    <xf numFmtId="4" fontId="6" fillId="0" borderId="0" xfId="1" applyNumberFormat="1" applyAlignment="1">
      <alignment horizontal="left"/>
    </xf>
    <xf numFmtId="4" fontId="6" fillId="0" borderId="0" xfId="1" applyNumberFormat="1" applyAlignment="1">
      <alignment horizontal="right"/>
    </xf>
    <xf numFmtId="3" fontId="10" fillId="0" borderId="17" xfId="1" applyNumberFormat="1" applyFont="1" applyBorder="1"/>
    <xf numFmtId="3" fontId="0" fillId="0" borderId="0" xfId="0" applyNumberFormat="1"/>
    <xf numFmtId="0" fontId="6" fillId="0" borderId="0" xfId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6" fillId="0" borderId="0" xfId="1" applyAlignment="1">
      <alignment horizontal="left" vertical="center"/>
    </xf>
    <xf numFmtId="3" fontId="6" fillId="0" borderId="0" xfId="1" applyNumberFormat="1"/>
    <xf numFmtId="0" fontId="7" fillId="0" borderId="0" xfId="1" applyFont="1" applyAlignment="1">
      <alignment horizontal="left"/>
    </xf>
    <xf numFmtId="0" fontId="6" fillId="0" borderId="0" xfId="1" applyAlignment="1">
      <alignment horizontal="center"/>
    </xf>
    <xf numFmtId="0" fontId="18" fillId="0" borderId="0" xfId="0" applyFont="1"/>
    <xf numFmtId="0" fontId="19" fillId="0" borderId="0" xfId="1" applyFont="1"/>
    <xf numFmtId="0" fontId="19" fillId="0" borderId="0" xfId="1" applyFont="1" applyAlignment="1">
      <alignment horizontal="center"/>
    </xf>
    <xf numFmtId="0" fontId="7" fillId="0" borderId="9" xfId="2" applyFont="1" applyBorder="1"/>
    <xf numFmtId="0" fontId="19" fillId="0" borderId="5" xfId="2" applyFont="1" applyBorder="1"/>
    <xf numFmtId="0" fontId="7" fillId="0" borderId="5" xfId="2" applyFont="1" applyBorder="1" applyAlignment="1">
      <alignment horizontal="left"/>
    </xf>
    <xf numFmtId="0" fontId="19" fillId="0" borderId="13" xfId="1" applyFont="1" applyBorder="1"/>
    <xf numFmtId="3" fontId="19" fillId="0" borderId="0" xfId="1" applyNumberFormat="1" applyFont="1"/>
    <xf numFmtId="0" fontId="7" fillId="0" borderId="5" xfId="2" applyFont="1" applyBorder="1"/>
    <xf numFmtId="0" fontId="19" fillId="0" borderId="4" xfId="2" applyFont="1" applyBorder="1"/>
    <xf numFmtId="0" fontId="19" fillId="0" borderId="0" xfId="1" applyFont="1" applyAlignment="1">
      <alignment horizontal="left"/>
    </xf>
    <xf numFmtId="0" fontId="19" fillId="0" borderId="4" xfId="1" applyFont="1" applyBorder="1"/>
    <xf numFmtId="1" fontId="15" fillId="0" borderId="12" xfId="1" applyNumberFormat="1" applyFont="1" applyBorder="1" applyAlignment="1">
      <alignment horizontal="center"/>
    </xf>
    <xf numFmtId="22" fontId="6" fillId="0" borderId="0" xfId="1" applyNumberFormat="1"/>
    <xf numFmtId="0" fontId="6" fillId="0" borderId="15" xfId="137" applyBorder="1" applyAlignment="1">
      <alignment horizontal="center" vertical="center" wrapText="1"/>
    </xf>
    <xf numFmtId="164" fontId="6" fillId="9" borderId="8" xfId="137" applyNumberFormat="1" applyFill="1" applyBorder="1" applyAlignment="1">
      <alignment horizontal="center" vertical="center"/>
    </xf>
    <xf numFmtId="164" fontId="39" fillId="0" borderId="0" xfId="8" applyFont="1" applyFill="1" applyBorder="1" applyAlignment="1" applyProtection="1">
      <alignment horizontal="left" vertical="top"/>
      <protection locked="0"/>
    </xf>
    <xf numFmtId="0" fontId="19" fillId="0" borderId="0" xfId="0" applyFont="1"/>
    <xf numFmtId="0" fontId="19" fillId="0" borderId="0" xfId="0" applyFont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3" xfId="0" applyFont="1" applyBorder="1"/>
    <xf numFmtId="0" fontId="19" fillId="0" borderId="33" xfId="0" applyFont="1" applyBorder="1"/>
    <xf numFmtId="0" fontId="19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36" xfId="0" applyFont="1" applyBorder="1" applyAlignment="1">
      <alignment horizontal="center"/>
    </xf>
    <xf numFmtId="169" fontId="7" fillId="0" borderId="0" xfId="0" applyNumberFormat="1" applyFont="1"/>
    <xf numFmtId="0" fontId="7" fillId="0" borderId="35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18" xfId="0" applyFont="1" applyBorder="1"/>
    <xf numFmtId="0" fontId="19" fillId="0" borderId="38" xfId="0" applyFont="1" applyBorder="1" applyAlignment="1">
      <alignment horizontal="center"/>
    </xf>
    <xf numFmtId="0" fontId="7" fillId="10" borderId="45" xfId="0" applyFont="1" applyFill="1" applyBorder="1" applyAlignment="1">
      <alignment horizontal="center" vertical="center" wrapText="1"/>
    </xf>
    <xf numFmtId="169" fontId="7" fillId="10" borderId="24" xfId="0" applyNumberFormat="1" applyFont="1" applyFill="1" applyBorder="1" applyAlignment="1">
      <alignment horizontal="center"/>
    </xf>
    <xf numFmtId="0" fontId="7" fillId="10" borderId="27" xfId="0" applyFont="1" applyFill="1" applyBorder="1" applyAlignment="1">
      <alignment horizontal="center"/>
    </xf>
    <xf numFmtId="0" fontId="7" fillId="10" borderId="28" xfId="0" applyFont="1" applyFill="1" applyBorder="1" applyAlignment="1">
      <alignment horizontal="center"/>
    </xf>
    <xf numFmtId="0" fontId="19" fillId="0" borderId="52" xfId="0" quotePrefix="1" applyFont="1" applyBorder="1" applyAlignment="1">
      <alignment horizontal="center"/>
    </xf>
    <xf numFmtId="0" fontId="19" fillId="0" borderId="52" xfId="0" applyFont="1" applyBorder="1" applyAlignment="1">
      <alignment horizontal="center"/>
    </xf>
    <xf numFmtId="0" fontId="19" fillId="0" borderId="52" xfId="0" applyFont="1" applyBorder="1"/>
    <xf numFmtId="3" fontId="19" fillId="0" borderId="52" xfId="0" applyNumberFormat="1" applyFont="1" applyBorder="1" applyAlignment="1">
      <alignment horizontal="center" vertical="center"/>
    </xf>
    <xf numFmtId="169" fontId="19" fillId="0" borderId="52" xfId="0" applyNumberFormat="1" applyFont="1" applyBorder="1" applyAlignment="1">
      <alignment horizontal="center"/>
    </xf>
    <xf numFmtId="169" fontId="40" fillId="0" borderId="52" xfId="141" applyNumberFormat="1" applyFont="1" applyBorder="1" applyAlignment="1">
      <alignment horizontal="center"/>
    </xf>
    <xf numFmtId="3" fontId="40" fillId="0" borderId="52" xfId="141" applyNumberFormat="1" applyFont="1" applyBorder="1" applyAlignment="1">
      <alignment horizontal="center"/>
    </xf>
    <xf numFmtId="0" fontId="19" fillId="0" borderId="53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19" fillId="0" borderId="54" xfId="0" applyFont="1" applyBorder="1"/>
    <xf numFmtId="169" fontId="7" fillId="0" borderId="54" xfId="0" applyNumberFormat="1" applyFont="1" applyBorder="1" applyAlignment="1">
      <alignment horizontal="center"/>
    </xf>
    <xf numFmtId="169" fontId="7" fillId="0" borderId="0" xfId="0" applyNumberFormat="1" applyFont="1" applyAlignment="1">
      <alignment horizontal="center"/>
    </xf>
    <xf numFmtId="169" fontId="19" fillId="0" borderId="52" xfId="141" applyNumberFormat="1" applyBorder="1" applyAlignment="1">
      <alignment horizontal="center"/>
    </xf>
    <xf numFmtId="0" fontId="41" fillId="0" borderId="52" xfId="0" quotePrefix="1" applyFont="1" applyBorder="1" applyAlignment="1">
      <alignment horizontal="center"/>
    </xf>
    <xf numFmtId="3" fontId="41" fillId="0" borderId="52" xfId="0" applyNumberFormat="1" applyFont="1" applyBorder="1" applyAlignment="1">
      <alignment horizontal="center" vertical="center"/>
    </xf>
    <xf numFmtId="169" fontId="41" fillId="0" borderId="52" xfId="0" applyNumberFormat="1" applyFont="1" applyBorder="1" applyAlignment="1">
      <alignment horizontal="center"/>
    </xf>
    <xf numFmtId="169" fontId="41" fillId="0" borderId="52" xfId="141" applyNumberFormat="1" applyFont="1" applyBorder="1" applyAlignment="1">
      <alignment horizontal="center"/>
    </xf>
    <xf numFmtId="0" fontId="41" fillId="0" borderId="53" xfId="0" applyFont="1" applyBorder="1" applyAlignment="1">
      <alignment horizontal="center"/>
    </xf>
    <xf numFmtId="0" fontId="41" fillId="0" borderId="0" xfId="0" applyFont="1"/>
    <xf numFmtId="0" fontId="41" fillId="0" borderId="52" xfId="0" applyFont="1" applyBorder="1" applyAlignment="1">
      <alignment horizontal="center"/>
    </xf>
    <xf numFmtId="0" fontId="41" fillId="0" borderId="52" xfId="0" applyFont="1" applyBorder="1"/>
    <xf numFmtId="3" fontId="7" fillId="10" borderId="51" xfId="0" applyNumberFormat="1" applyFont="1" applyFill="1" applyBorder="1" applyAlignment="1">
      <alignment horizontal="center" vertical="center" wrapText="1"/>
    </xf>
    <xf numFmtId="3" fontId="41" fillId="0" borderId="52" xfId="141" applyNumberFormat="1" applyFont="1" applyBorder="1" applyAlignment="1">
      <alignment horizontal="center"/>
    </xf>
    <xf numFmtId="0" fontId="7" fillId="0" borderId="53" xfId="0" applyFont="1" applyBorder="1" applyAlignment="1">
      <alignment horizontal="center"/>
    </xf>
    <xf numFmtId="3" fontId="19" fillId="0" borderId="52" xfId="141" applyNumberFormat="1" applyBorder="1" applyAlignment="1">
      <alignment horizontal="center"/>
    </xf>
    <xf numFmtId="0" fontId="19" fillId="8" borderId="52" xfId="0" quotePrefix="1" applyFont="1" applyFill="1" applyBorder="1" applyAlignment="1">
      <alignment horizontal="center"/>
    </xf>
    <xf numFmtId="0" fontId="19" fillId="8" borderId="52" xfId="0" applyFont="1" applyFill="1" applyBorder="1" applyAlignment="1">
      <alignment horizontal="center"/>
    </xf>
    <xf numFmtId="0" fontId="19" fillId="8" borderId="52" xfId="0" applyFont="1" applyFill="1" applyBorder="1"/>
    <xf numFmtId="3" fontId="19" fillId="8" borderId="52" xfId="0" applyNumberFormat="1" applyFont="1" applyFill="1" applyBorder="1" applyAlignment="1">
      <alignment horizontal="center" vertical="center"/>
    </xf>
    <xf numFmtId="169" fontId="19" fillId="8" borderId="52" xfId="0" applyNumberFormat="1" applyFont="1" applyFill="1" applyBorder="1" applyAlignment="1">
      <alignment horizontal="center"/>
    </xf>
    <xf numFmtId="169" fontId="40" fillId="8" borderId="52" xfId="141" applyNumberFormat="1" applyFont="1" applyFill="1" applyBorder="1" applyAlignment="1">
      <alignment horizontal="center"/>
    </xf>
    <xf numFmtId="3" fontId="40" fillId="8" borderId="52" xfId="141" applyNumberFormat="1" applyFont="1" applyFill="1" applyBorder="1" applyAlignment="1">
      <alignment horizontal="center"/>
    </xf>
    <xf numFmtId="0" fontId="19" fillId="8" borderId="53" xfId="0" applyFont="1" applyFill="1" applyBorder="1" applyAlignment="1">
      <alignment horizontal="center"/>
    </xf>
    <xf numFmtId="0" fontId="19" fillId="8" borderId="0" xfId="0" applyFont="1" applyFill="1"/>
    <xf numFmtId="169" fontId="19" fillId="8" borderId="52" xfId="141" applyNumberFormat="1" applyFill="1" applyBorder="1" applyAlignment="1">
      <alignment horizontal="center"/>
    </xf>
    <xf numFmtId="3" fontId="19" fillId="8" borderId="52" xfId="141" applyNumberFormat="1" applyFill="1" applyBorder="1" applyAlignment="1">
      <alignment horizontal="center"/>
    </xf>
    <xf numFmtId="0" fontId="41" fillId="8" borderId="52" xfId="0" quotePrefix="1" applyFont="1" applyFill="1" applyBorder="1" applyAlignment="1">
      <alignment horizontal="center"/>
    </xf>
    <xf numFmtId="0" fontId="41" fillId="8" borderId="52" xfId="0" applyFont="1" applyFill="1" applyBorder="1" applyAlignment="1">
      <alignment horizontal="center"/>
    </xf>
    <xf numFmtId="0" fontId="41" fillId="8" borderId="52" xfId="0" applyFont="1" applyFill="1" applyBorder="1"/>
    <xf numFmtId="3" fontId="41" fillId="8" borderId="52" xfId="0" applyNumberFormat="1" applyFont="1" applyFill="1" applyBorder="1" applyAlignment="1">
      <alignment horizontal="center" vertical="center"/>
    </xf>
    <xf numFmtId="169" fontId="41" fillId="8" borderId="52" xfId="0" applyNumberFormat="1" applyFont="1" applyFill="1" applyBorder="1" applyAlignment="1">
      <alignment horizontal="center"/>
    </xf>
    <xf numFmtId="169" fontId="41" fillId="8" borderId="52" xfId="141" applyNumberFormat="1" applyFont="1" applyFill="1" applyBorder="1" applyAlignment="1">
      <alignment horizontal="center"/>
    </xf>
    <xf numFmtId="3" fontId="41" fillId="8" borderId="52" xfId="141" applyNumberFormat="1" applyFont="1" applyFill="1" applyBorder="1" applyAlignment="1">
      <alignment horizontal="center"/>
    </xf>
    <xf numFmtId="0" fontId="41" fillId="8" borderId="53" xfId="0" applyFont="1" applyFill="1" applyBorder="1" applyAlignment="1">
      <alignment horizontal="center"/>
    </xf>
    <xf numFmtId="0" fontId="41" fillId="8" borderId="0" xfId="0" applyFont="1" applyFill="1"/>
    <xf numFmtId="0" fontId="12" fillId="8" borderId="59" xfId="142" applyFont="1" applyFill="1" applyBorder="1" applyAlignment="1">
      <alignment vertical="center"/>
    </xf>
    <xf numFmtId="0" fontId="6" fillId="0" borderId="59" xfId="142" applyFont="1" applyBorder="1" applyAlignment="1">
      <alignment vertical="center"/>
    </xf>
    <xf numFmtId="0" fontId="1" fillId="0" borderId="0" xfId="143"/>
    <xf numFmtId="0" fontId="34" fillId="0" borderId="0" xfId="143" applyFont="1"/>
    <xf numFmtId="17" fontId="35" fillId="0" borderId="0" xfId="143" applyNumberFormat="1" applyFont="1"/>
    <xf numFmtId="0" fontId="36" fillId="5" borderId="19" xfId="143" applyFont="1" applyFill="1" applyBorder="1" applyAlignment="1">
      <alignment horizontal="center" vertical="top"/>
    </xf>
    <xf numFmtId="0" fontId="37" fillId="6" borderId="22" xfId="143" applyFont="1" applyFill="1" applyBorder="1" applyAlignment="1">
      <alignment horizontal="center"/>
    </xf>
    <xf numFmtId="16" fontId="37" fillId="6" borderId="8" xfId="143" applyNumberFormat="1" applyFont="1" applyFill="1" applyBorder="1"/>
    <xf numFmtId="16" fontId="37" fillId="6" borderId="9" xfId="143" applyNumberFormat="1" applyFont="1" applyFill="1" applyBorder="1" applyAlignment="1">
      <alignment horizontal="center"/>
    </xf>
    <xf numFmtId="16" fontId="37" fillId="7" borderId="8" xfId="143" applyNumberFormat="1" applyFont="1" applyFill="1" applyBorder="1" applyAlignment="1">
      <alignment horizontal="center"/>
    </xf>
    <xf numFmtId="16" fontId="37" fillId="8" borderId="8" xfId="143" applyNumberFormat="1" applyFont="1" applyFill="1" applyBorder="1" applyAlignment="1">
      <alignment horizontal="center"/>
    </xf>
    <xf numFmtId="0" fontId="37" fillId="0" borderId="22" xfId="143" applyFont="1" applyBorder="1" applyAlignment="1">
      <alignment horizontal="center"/>
    </xf>
    <xf numFmtId="16" fontId="37" fillId="0" borderId="9" xfId="143" applyNumberFormat="1" applyFont="1" applyBorder="1"/>
    <xf numFmtId="0" fontId="37" fillId="0" borderId="8" xfId="143" applyFont="1" applyBorder="1" applyAlignment="1">
      <alignment horizontal="center" vertical="center"/>
    </xf>
    <xf numFmtId="165" fontId="37" fillId="0" borderId="8" xfId="144" applyFont="1" applyBorder="1"/>
    <xf numFmtId="164" fontId="1" fillId="0" borderId="0" xfId="143" applyNumberFormat="1"/>
    <xf numFmtId="0" fontId="37" fillId="0" borderId="5" xfId="143" applyFont="1" applyBorder="1" applyAlignment="1">
      <alignment horizontal="center" vertical="center"/>
    </xf>
    <xf numFmtId="168" fontId="37" fillId="0" borderId="8" xfId="144" applyNumberFormat="1" applyFont="1" applyBorder="1"/>
    <xf numFmtId="16" fontId="37" fillId="0" borderId="5" xfId="143" applyNumberFormat="1" applyFont="1" applyBorder="1" applyAlignment="1">
      <alignment horizontal="center"/>
    </xf>
    <xf numFmtId="1" fontId="37" fillId="0" borderId="5" xfId="143" applyNumberFormat="1" applyFont="1" applyBorder="1"/>
    <xf numFmtId="41" fontId="38" fillId="0" borderId="5" xfId="145" applyFont="1" applyBorder="1"/>
    <xf numFmtId="168" fontId="37" fillId="0" borderId="8" xfId="143" applyNumberFormat="1" applyFont="1" applyBorder="1"/>
    <xf numFmtId="165" fontId="37" fillId="7" borderId="8" xfId="143" applyNumberFormat="1" applyFont="1" applyFill="1" applyBorder="1"/>
    <xf numFmtId="165" fontId="1" fillId="0" borderId="0" xfId="140" applyFont="1"/>
    <xf numFmtId="0" fontId="37" fillId="0" borderId="24" xfId="143" applyFont="1" applyBorder="1" applyAlignment="1">
      <alignment horizontal="center"/>
    </xf>
    <xf numFmtId="16" fontId="37" fillId="0" borderId="25" xfId="143" applyNumberFormat="1" applyFont="1" applyBorder="1"/>
    <xf numFmtId="16" fontId="37" fillId="0" borderId="26" xfId="143" applyNumberFormat="1" applyFont="1" applyBorder="1" applyAlignment="1">
      <alignment horizontal="center"/>
    </xf>
    <xf numFmtId="16" fontId="37" fillId="0" borderId="26" xfId="143" applyNumberFormat="1" applyFont="1" applyBorder="1"/>
    <xf numFmtId="16" fontId="37" fillId="0" borderId="27" xfId="143" applyNumberFormat="1" applyFont="1" applyBorder="1"/>
    <xf numFmtId="0" fontId="37" fillId="0" borderId="16" xfId="143" applyFont="1" applyBorder="1"/>
    <xf numFmtId="0" fontId="37" fillId="0" borderId="8" xfId="143" applyFont="1" applyBorder="1" applyAlignment="1">
      <alignment horizontal="center"/>
    </xf>
    <xf numFmtId="16" fontId="34" fillId="0" borderId="0" xfId="143" applyNumberFormat="1" applyFont="1" applyAlignment="1">
      <alignment horizontal="center"/>
    </xf>
    <xf numFmtId="16" fontId="34" fillId="0" borderId="0" xfId="143" applyNumberFormat="1" applyFont="1"/>
    <xf numFmtId="0" fontId="12" fillId="0" borderId="8" xfId="1" applyFont="1" applyBorder="1" applyAlignment="1">
      <alignment horizontal="center"/>
    </xf>
    <xf numFmtId="0" fontId="12" fillId="0" borderId="9" xfId="2" applyFont="1" applyBorder="1" applyAlignment="1">
      <alignment horizontal="center"/>
    </xf>
    <xf numFmtId="0" fontId="12" fillId="0" borderId="10" xfId="2" applyFont="1" applyBorder="1" applyAlignment="1">
      <alignment horizontal="center"/>
    </xf>
    <xf numFmtId="1" fontId="14" fillId="0" borderId="13" xfId="2" applyNumberFormat="1" applyFont="1" applyBorder="1" applyAlignment="1">
      <alignment horizontal="center"/>
    </xf>
    <xf numFmtId="1" fontId="14" fillId="0" borderId="14" xfId="2" applyNumberFormat="1" applyFont="1" applyBorder="1" applyAlignment="1">
      <alignment horizontal="center"/>
    </xf>
    <xf numFmtId="0" fontId="6" fillId="0" borderId="14" xfId="1" applyBorder="1" applyAlignment="1">
      <alignment horizontal="center" vertical="center"/>
    </xf>
    <xf numFmtId="3" fontId="7" fillId="0" borderId="1" xfId="1" applyNumberFormat="1" applyFont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0" fontId="7" fillId="0" borderId="6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/>
    </xf>
    <xf numFmtId="0" fontId="7" fillId="0" borderId="7" xfId="1" applyFont="1" applyBorder="1" applyAlignment="1">
      <alignment horizontal="left" vertical="center"/>
    </xf>
    <xf numFmtId="0" fontId="12" fillId="0" borderId="6" xfId="1" applyFont="1" applyBorder="1" applyAlignment="1">
      <alignment horizontal="center"/>
    </xf>
    <xf numFmtId="0" fontId="12" fillId="0" borderId="4" xfId="1" applyFont="1" applyBorder="1" applyAlignment="1">
      <alignment horizontal="center"/>
    </xf>
    <xf numFmtId="0" fontId="12" fillId="0" borderId="7" xfId="1" applyFont="1" applyBorder="1" applyAlignment="1">
      <alignment horizontal="center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center"/>
    </xf>
    <xf numFmtId="16" fontId="12" fillId="0" borderId="0" xfId="1" applyNumberFormat="1" applyFont="1" applyAlignment="1">
      <alignment horizontal="center"/>
    </xf>
    <xf numFmtId="0" fontId="12" fillId="0" borderId="0" xfId="1" applyFont="1" applyAlignment="1">
      <alignment horizontal="center" wrapText="1"/>
    </xf>
    <xf numFmtId="17" fontId="37" fillId="0" borderId="8" xfId="143" quotePrefix="1" applyNumberFormat="1" applyFont="1" applyBorder="1" applyAlignment="1">
      <alignment horizontal="center" vertical="center"/>
    </xf>
    <xf numFmtId="0" fontId="37" fillId="0" borderId="23" xfId="143" quotePrefix="1" applyFont="1" applyBorder="1" applyAlignment="1">
      <alignment horizontal="center" vertical="center"/>
    </xf>
    <xf numFmtId="0" fontId="37" fillId="0" borderId="8" xfId="143" quotePrefix="1" applyFont="1" applyBorder="1" applyAlignment="1">
      <alignment horizontal="center" vertical="center"/>
    </xf>
    <xf numFmtId="0" fontId="37" fillId="0" borderId="27" xfId="143" quotePrefix="1" applyFont="1" applyBorder="1" applyAlignment="1">
      <alignment horizontal="center" vertical="center"/>
    </xf>
    <xf numFmtId="0" fontId="37" fillId="0" borderId="28" xfId="143" quotePrefix="1" applyFont="1" applyBorder="1" applyAlignment="1">
      <alignment horizontal="center" vertical="center"/>
    </xf>
    <xf numFmtId="0" fontId="37" fillId="0" borderId="16" xfId="143" applyFont="1" applyBorder="1" applyAlignment="1">
      <alignment horizontal="center"/>
    </xf>
    <xf numFmtId="16" fontId="37" fillId="0" borderId="8" xfId="143" applyNumberFormat="1" applyFont="1" applyBorder="1" applyAlignment="1">
      <alignment horizontal="center"/>
    </xf>
    <xf numFmtId="0" fontId="33" fillId="0" borderId="0" xfId="143" applyFont="1" applyAlignment="1">
      <alignment horizontal="center" vertical="center"/>
    </xf>
    <xf numFmtId="0" fontId="36" fillId="5" borderId="20" xfId="143" applyFont="1" applyFill="1" applyBorder="1" applyAlignment="1">
      <alignment horizontal="center" vertical="top"/>
    </xf>
    <xf numFmtId="0" fontId="36" fillId="5" borderId="21" xfId="143" applyFont="1" applyFill="1" applyBorder="1" applyAlignment="1">
      <alignment horizontal="center" vertical="top"/>
    </xf>
    <xf numFmtId="0" fontId="7" fillId="10" borderId="29" xfId="0" applyFont="1" applyFill="1" applyBorder="1" applyAlignment="1">
      <alignment horizontal="center" vertical="center"/>
    </xf>
    <xf numFmtId="0" fontId="7" fillId="10" borderId="30" xfId="0" applyFont="1" applyFill="1" applyBorder="1" applyAlignment="1">
      <alignment horizontal="center" vertical="center"/>
    </xf>
    <xf numFmtId="0" fontId="7" fillId="10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left"/>
    </xf>
    <xf numFmtId="0" fontId="7" fillId="0" borderId="33" xfId="0" applyFont="1" applyBorder="1" applyAlignment="1">
      <alignment horizontal="left"/>
    </xf>
    <xf numFmtId="0" fontId="7" fillId="0" borderId="35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8" borderId="0" xfId="0" applyFont="1" applyFill="1" applyAlignment="1">
      <alignment horizontal="left"/>
    </xf>
    <xf numFmtId="0" fontId="7" fillId="0" borderId="0" xfId="0" applyFont="1" applyAlignment="1">
      <alignment horizontal="left" vertical="center"/>
    </xf>
    <xf numFmtId="0" fontId="7" fillId="10" borderId="39" xfId="0" applyFont="1" applyFill="1" applyBorder="1" applyAlignment="1">
      <alignment horizontal="center" vertical="center" wrapText="1"/>
    </xf>
    <xf numFmtId="0" fontId="7" fillId="10" borderId="48" xfId="0" applyFont="1" applyFill="1" applyBorder="1" applyAlignment="1">
      <alignment horizontal="center" vertical="center" wrapText="1"/>
    </xf>
    <xf numFmtId="0" fontId="7" fillId="10" borderId="40" xfId="0" applyFont="1" applyFill="1" applyBorder="1" applyAlignment="1">
      <alignment horizontal="center" vertical="center" wrapText="1"/>
    </xf>
    <xf numFmtId="0" fontId="7" fillId="10" borderId="49" xfId="0" applyFont="1" applyFill="1" applyBorder="1" applyAlignment="1">
      <alignment horizontal="center" vertical="center" wrapText="1"/>
    </xf>
    <xf numFmtId="0" fontId="7" fillId="10" borderId="41" xfId="0" applyFont="1" applyFill="1" applyBorder="1" applyAlignment="1">
      <alignment horizontal="center" vertical="center" wrapText="1"/>
    </xf>
    <xf numFmtId="0" fontId="7" fillId="10" borderId="42" xfId="0" applyFont="1" applyFill="1" applyBorder="1" applyAlignment="1">
      <alignment horizontal="center" vertical="center" wrapText="1"/>
    </xf>
    <xf numFmtId="0" fontId="7" fillId="10" borderId="43" xfId="0" applyFont="1" applyFill="1" applyBorder="1" applyAlignment="1">
      <alignment horizontal="center" vertical="center" wrapText="1"/>
    </xf>
    <xf numFmtId="0" fontId="7" fillId="10" borderId="25" xfId="0" applyFont="1" applyFill="1" applyBorder="1" applyAlignment="1">
      <alignment horizontal="center"/>
    </xf>
    <xf numFmtId="0" fontId="7" fillId="10" borderId="50" xfId="0" applyFont="1" applyFill="1" applyBorder="1" applyAlignment="1">
      <alignment horizontal="center"/>
    </xf>
    <xf numFmtId="0" fontId="7" fillId="0" borderId="55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7" fillId="0" borderId="57" xfId="0" applyFont="1" applyBorder="1" applyAlignment="1">
      <alignment horizontal="center"/>
    </xf>
    <xf numFmtId="0" fontId="7" fillId="11" borderId="0" xfId="0" applyFont="1" applyFill="1" applyAlignment="1">
      <alignment horizontal="left"/>
    </xf>
    <xf numFmtId="0" fontId="7" fillId="10" borderId="44" xfId="0" applyFont="1" applyFill="1" applyBorder="1" applyAlignment="1">
      <alignment horizontal="center" vertical="center" wrapText="1"/>
    </xf>
    <xf numFmtId="0" fontId="7" fillId="10" borderId="51" xfId="0" applyFont="1" applyFill="1" applyBorder="1" applyAlignment="1">
      <alignment horizontal="center" vertical="center" wrapText="1"/>
    </xf>
    <xf numFmtId="0" fontId="7" fillId="10" borderId="45" xfId="0" applyFont="1" applyFill="1" applyBorder="1" applyAlignment="1">
      <alignment horizontal="center" vertical="center" wrapText="1"/>
    </xf>
    <xf numFmtId="0" fontId="7" fillId="10" borderId="46" xfId="0" applyFont="1" applyFill="1" applyBorder="1" applyAlignment="1">
      <alignment horizontal="center" vertical="center" wrapText="1"/>
    </xf>
    <xf numFmtId="0" fontId="7" fillId="10" borderId="47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44" fillId="8" borderId="0" xfId="0" applyFont="1" applyFill="1" applyAlignment="1">
      <alignment horizontal="left"/>
    </xf>
    <xf numFmtId="0" fontId="19" fillId="0" borderId="58" xfId="0" applyFont="1" applyBorder="1" applyAlignment="1">
      <alignment horizontal="left" wrapText="1"/>
    </xf>
    <xf numFmtId="0" fontId="19" fillId="0" borderId="0" xfId="0" applyFont="1" applyAlignment="1">
      <alignment horizontal="left" wrapText="1"/>
    </xf>
  </cellXfs>
  <cellStyles count="146">
    <cellStyle name="_x000d__x000a_JournalTemplate=C:\COMFO\CTALK\JOURSTD.TPL_x000d__x000a_LbStateAddress=3 3 0 251 1 89 2 311_x000d__x000a_LbStateJou" xfId="4" xr:uid="{00000000-0005-0000-0000-000000000000}"/>
    <cellStyle name="0,0_x000d__x000a_NA_x000d__x000a_ 2" xfId="5" xr:uid="{00000000-0005-0000-0000-000001000000}"/>
    <cellStyle name="0,0_x000d__x000a_NA_x000d__x000a__Data Base SLB 0211" xfId="6" xr:uid="{00000000-0005-0000-0000-000002000000}"/>
    <cellStyle name="Comma [0] 18" xfId="129" xr:uid="{00000000-0005-0000-0000-000003000000}"/>
    <cellStyle name="Comma [0] 2" xfId="7" xr:uid="{00000000-0005-0000-0000-000004000000}"/>
    <cellStyle name="Comma [0] 2 2" xfId="8" xr:uid="{00000000-0005-0000-0000-000005000000}"/>
    <cellStyle name="Comma [0] 2 2 2" xfId="9" xr:uid="{00000000-0005-0000-0000-000006000000}"/>
    <cellStyle name="Comma [0] 2 3 6" xfId="10" xr:uid="{00000000-0005-0000-0000-000007000000}"/>
    <cellStyle name="Comma [0] 3" xfId="11" xr:uid="{00000000-0005-0000-0000-000008000000}"/>
    <cellStyle name="Comma [0] 4" xfId="12" xr:uid="{00000000-0005-0000-0000-000009000000}"/>
    <cellStyle name="Comma [0] 4 2" xfId="13" xr:uid="{00000000-0005-0000-0000-00000A000000}"/>
    <cellStyle name="Comma [0] 4 3" xfId="14" xr:uid="{00000000-0005-0000-0000-00000B000000}"/>
    <cellStyle name="Comma [0] 5" xfId="15" xr:uid="{00000000-0005-0000-0000-00000C000000}"/>
    <cellStyle name="Comma [0] 5 2" xfId="130" xr:uid="{00000000-0005-0000-0000-00000D000000}"/>
    <cellStyle name="Comma [0] 6" xfId="127" xr:uid="{00000000-0005-0000-0000-00000E000000}"/>
    <cellStyle name="Comma [0] 6 2" xfId="139" xr:uid="{00000000-0005-0000-0000-00000F000000}"/>
    <cellStyle name="Comma [0] 6 2 2" xfId="145" xr:uid="{EDC91519-2DF3-4674-B975-1C0741FEF4C0}"/>
    <cellStyle name="Comma [0] 7" xfId="131" xr:uid="{00000000-0005-0000-0000-000010000000}"/>
    <cellStyle name="Comma 10" xfId="16" xr:uid="{00000000-0005-0000-0000-000011000000}"/>
    <cellStyle name="Comma 11" xfId="140" xr:uid="{00000000-0005-0000-0000-000012000000}"/>
    <cellStyle name="Comma 12" xfId="132" xr:uid="{00000000-0005-0000-0000-000013000000}"/>
    <cellStyle name="Comma 2" xfId="17" xr:uid="{00000000-0005-0000-0000-000014000000}"/>
    <cellStyle name="Comma 2 10" xfId="18" xr:uid="{00000000-0005-0000-0000-000015000000}"/>
    <cellStyle name="Comma 2 2" xfId="19" xr:uid="{00000000-0005-0000-0000-000016000000}"/>
    <cellStyle name="Comma 2 2 2" xfId="20" xr:uid="{00000000-0005-0000-0000-000017000000}"/>
    <cellStyle name="Comma 2 2 2 2" xfId="21" xr:uid="{00000000-0005-0000-0000-000018000000}"/>
    <cellStyle name="Comma 2 2 3" xfId="128" xr:uid="{00000000-0005-0000-0000-000019000000}"/>
    <cellStyle name="Comma 2 3" xfId="22" xr:uid="{00000000-0005-0000-0000-00001A000000}"/>
    <cellStyle name="Comma 3" xfId="23" xr:uid="{00000000-0005-0000-0000-00001B000000}"/>
    <cellStyle name="Comma 3 2" xfId="24" xr:uid="{00000000-0005-0000-0000-00001C000000}"/>
    <cellStyle name="Comma 3 3" xfId="25" xr:uid="{00000000-0005-0000-0000-00001D000000}"/>
    <cellStyle name="Comma 4" xfId="26" xr:uid="{00000000-0005-0000-0000-00001E000000}"/>
    <cellStyle name="Comma 4 10" xfId="27" xr:uid="{00000000-0005-0000-0000-00001F000000}"/>
    <cellStyle name="Comma 4 2" xfId="28" xr:uid="{00000000-0005-0000-0000-000020000000}"/>
    <cellStyle name="Comma 5" xfId="29" xr:uid="{00000000-0005-0000-0000-000021000000}"/>
    <cellStyle name="Comma 5 2" xfId="30" xr:uid="{00000000-0005-0000-0000-000022000000}"/>
    <cellStyle name="Comma 5 3" xfId="133" xr:uid="{00000000-0005-0000-0000-000023000000}"/>
    <cellStyle name="Comma 6" xfId="31" xr:uid="{00000000-0005-0000-0000-000024000000}"/>
    <cellStyle name="Comma 7" xfId="32" xr:uid="{00000000-0005-0000-0000-000025000000}"/>
    <cellStyle name="Comma 8" xfId="33" xr:uid="{00000000-0005-0000-0000-000026000000}"/>
    <cellStyle name="Comma 9" xfId="126" xr:uid="{00000000-0005-0000-0000-000027000000}"/>
    <cellStyle name="Comma 9 2" xfId="138" xr:uid="{00000000-0005-0000-0000-000028000000}"/>
    <cellStyle name="Comma 9 2 2" xfId="144" xr:uid="{3BCD0EF8-F40A-4105-A9C8-842C75B15454}"/>
    <cellStyle name="Currency 2" xfId="34" xr:uid="{00000000-0005-0000-0000-000029000000}"/>
    <cellStyle name="et of modifications to convert Standard Water-Cooled Air Compressor to Air-Cooled Model 24 KT compressors." xfId="35" xr:uid="{00000000-0005-0000-0000-00002A000000}"/>
    <cellStyle name="Grey" xfId="36" xr:uid="{00000000-0005-0000-0000-00002B000000}"/>
    <cellStyle name="Hyperlink 2" xfId="37" xr:uid="{00000000-0005-0000-0000-00002C000000}"/>
    <cellStyle name="Input [yellow]" xfId="38" xr:uid="{00000000-0005-0000-0000-00002D000000}"/>
    <cellStyle name="Koma 2 2" xfId="39" xr:uid="{00000000-0005-0000-0000-00002E000000}"/>
    <cellStyle name="Normal" xfId="0" builtinId="0"/>
    <cellStyle name="Normal - Style1" xfId="40" xr:uid="{00000000-0005-0000-0000-000030000000}"/>
    <cellStyle name="Normal 10" xfId="41" xr:uid="{00000000-0005-0000-0000-000031000000}"/>
    <cellStyle name="Normal 11" xfId="42" xr:uid="{00000000-0005-0000-0000-000032000000}"/>
    <cellStyle name="Normal 12" xfId="43" xr:uid="{00000000-0005-0000-0000-000033000000}"/>
    <cellStyle name="Normal 12 2" xfId="44" xr:uid="{00000000-0005-0000-0000-000034000000}"/>
    <cellStyle name="Normal 13" xfId="45" xr:uid="{00000000-0005-0000-0000-000035000000}"/>
    <cellStyle name="Normal 14" xfId="46" xr:uid="{00000000-0005-0000-0000-000036000000}"/>
    <cellStyle name="Normal 15" xfId="47" xr:uid="{00000000-0005-0000-0000-000037000000}"/>
    <cellStyle name="Normal 16" xfId="48" xr:uid="{00000000-0005-0000-0000-000038000000}"/>
    <cellStyle name="Normal 17" xfId="49" xr:uid="{00000000-0005-0000-0000-000039000000}"/>
    <cellStyle name="Normal 18" xfId="50" xr:uid="{00000000-0005-0000-0000-00003A000000}"/>
    <cellStyle name="Normal 19" xfId="51" xr:uid="{00000000-0005-0000-0000-00003B000000}"/>
    <cellStyle name="Normal 2" xfId="52" xr:uid="{00000000-0005-0000-0000-00003C000000}"/>
    <cellStyle name="Normal 2 2" xfId="53" xr:uid="{00000000-0005-0000-0000-00003D000000}"/>
    <cellStyle name="Normal 2 2 2" xfId="134" xr:uid="{00000000-0005-0000-0000-00003E000000}"/>
    <cellStyle name="Normal 2 3" xfId="54" xr:uid="{00000000-0005-0000-0000-00003F000000}"/>
    <cellStyle name="Normal 2 3 2" xfId="55" xr:uid="{00000000-0005-0000-0000-000040000000}"/>
    <cellStyle name="Normal 2 4" xfId="56" xr:uid="{00000000-0005-0000-0000-000041000000}"/>
    <cellStyle name="Normal 2 4 2" xfId="57" xr:uid="{00000000-0005-0000-0000-000042000000}"/>
    <cellStyle name="Normal 2 5" xfId="58" xr:uid="{00000000-0005-0000-0000-000043000000}"/>
    <cellStyle name="Normal 2_INV_001SPC_4008OK_DEC2007rev" xfId="59" xr:uid="{00000000-0005-0000-0000-000044000000}"/>
    <cellStyle name="Normal 20" xfId="60" xr:uid="{00000000-0005-0000-0000-000045000000}"/>
    <cellStyle name="Normal 21" xfId="61" xr:uid="{00000000-0005-0000-0000-000046000000}"/>
    <cellStyle name="Normal 22" xfId="62" xr:uid="{00000000-0005-0000-0000-000047000000}"/>
    <cellStyle name="Normal 23" xfId="63" xr:uid="{00000000-0005-0000-0000-000048000000}"/>
    <cellStyle name="Normal 24" xfId="64" xr:uid="{00000000-0005-0000-0000-000049000000}"/>
    <cellStyle name="Normal 25" xfId="65" xr:uid="{00000000-0005-0000-0000-00004A000000}"/>
    <cellStyle name="Normal 26" xfId="66" xr:uid="{00000000-0005-0000-0000-00004B000000}"/>
    <cellStyle name="Normal 27" xfId="67" xr:uid="{00000000-0005-0000-0000-00004C000000}"/>
    <cellStyle name="Normal 28" xfId="125" xr:uid="{00000000-0005-0000-0000-00004D000000}"/>
    <cellStyle name="Normal 28 2" xfId="136" xr:uid="{00000000-0005-0000-0000-00004E000000}"/>
    <cellStyle name="Normal 28 2 2" xfId="143" xr:uid="{984A4266-CE0B-412B-AB3D-7BEC330F034B}"/>
    <cellStyle name="Normal 3" xfId="68" xr:uid="{00000000-0005-0000-0000-00004F000000}"/>
    <cellStyle name="Normal 3 2" xfId="69" xr:uid="{00000000-0005-0000-0000-000050000000}"/>
    <cellStyle name="Normal 3 3" xfId="135" xr:uid="{00000000-0005-0000-0000-000051000000}"/>
    <cellStyle name="Normal 4" xfId="70" xr:uid="{00000000-0005-0000-0000-000052000000}"/>
    <cellStyle name="Normal 4 2" xfId="71" xr:uid="{00000000-0005-0000-0000-000053000000}"/>
    <cellStyle name="Normal 5" xfId="72" xr:uid="{00000000-0005-0000-0000-000054000000}"/>
    <cellStyle name="Normal 6" xfId="73" xr:uid="{00000000-0005-0000-0000-000055000000}"/>
    <cellStyle name="Normal 7" xfId="74" xr:uid="{00000000-0005-0000-0000-000056000000}"/>
    <cellStyle name="Normal 8" xfId="75" xr:uid="{00000000-0005-0000-0000-000057000000}"/>
    <cellStyle name="Normal 9" xfId="76" xr:uid="{00000000-0005-0000-0000-000058000000}"/>
    <cellStyle name="Normal_Billing summary 21 Agst-20 Sept2004 2" xfId="1" xr:uid="{00000000-0005-0000-0000-000059000000}"/>
    <cellStyle name="Normal_Billing summary 21 Agst-20 Sept2004 2 2" xfId="2" xr:uid="{00000000-0005-0000-0000-00005A000000}"/>
    <cellStyle name="Normal_CRI-Bonus august" xfId="141" xr:uid="{D33BB747-5199-4B9E-AD26-1E3B2656EC25}"/>
    <cellStyle name="Normal_Draft Invoice transport 1-31 Oct 2008.xls( Field services)" xfId="3" xr:uid="{00000000-0005-0000-0000-00005C000000}"/>
    <cellStyle name="Normal_PT SI invoice-Sept2004 2" xfId="142" xr:uid="{E136DCCA-3C14-46F0-B3D1-85AC5C28A763}"/>
    <cellStyle name="Normal_PT SI invoice-Sept2004_Draft TSC_Revisi" xfId="137" xr:uid="{00000000-0005-0000-0000-00005E000000}"/>
    <cellStyle name="Percent [2]" xfId="77" xr:uid="{00000000-0005-0000-0000-00005F000000}"/>
    <cellStyle name="Percent [2] 10" xfId="78" xr:uid="{00000000-0005-0000-0000-000060000000}"/>
    <cellStyle name="Percent [2] 11" xfId="79" xr:uid="{00000000-0005-0000-0000-000061000000}"/>
    <cellStyle name="Percent [2] 12" xfId="80" xr:uid="{00000000-0005-0000-0000-000062000000}"/>
    <cellStyle name="Percent [2] 13" xfId="81" xr:uid="{00000000-0005-0000-0000-000063000000}"/>
    <cellStyle name="Percent [2] 14" xfId="82" xr:uid="{00000000-0005-0000-0000-000064000000}"/>
    <cellStyle name="Percent [2] 15" xfId="83" xr:uid="{00000000-0005-0000-0000-000065000000}"/>
    <cellStyle name="Percent [2] 16" xfId="84" xr:uid="{00000000-0005-0000-0000-000066000000}"/>
    <cellStyle name="Percent [2] 17" xfId="85" xr:uid="{00000000-0005-0000-0000-000067000000}"/>
    <cellStyle name="Percent [2] 18" xfId="86" xr:uid="{00000000-0005-0000-0000-000068000000}"/>
    <cellStyle name="Percent [2] 19" xfId="87" xr:uid="{00000000-0005-0000-0000-000069000000}"/>
    <cellStyle name="Percent [2] 2" xfId="88" xr:uid="{00000000-0005-0000-0000-00006A000000}"/>
    <cellStyle name="Percent [2] 20" xfId="89" xr:uid="{00000000-0005-0000-0000-00006B000000}"/>
    <cellStyle name="Percent [2] 21" xfId="90" xr:uid="{00000000-0005-0000-0000-00006C000000}"/>
    <cellStyle name="Percent [2] 22" xfId="91" xr:uid="{00000000-0005-0000-0000-00006D000000}"/>
    <cellStyle name="Percent [2] 23" xfId="92" xr:uid="{00000000-0005-0000-0000-00006E000000}"/>
    <cellStyle name="Percent [2] 24" xfId="93" xr:uid="{00000000-0005-0000-0000-00006F000000}"/>
    <cellStyle name="Percent [2] 25" xfId="94" xr:uid="{00000000-0005-0000-0000-000070000000}"/>
    <cellStyle name="Percent [2] 26" xfId="95" xr:uid="{00000000-0005-0000-0000-000071000000}"/>
    <cellStyle name="Percent [2] 27" xfId="96" xr:uid="{00000000-0005-0000-0000-000072000000}"/>
    <cellStyle name="Percent [2] 28" xfId="97" xr:uid="{00000000-0005-0000-0000-000073000000}"/>
    <cellStyle name="Percent [2] 29" xfId="98" xr:uid="{00000000-0005-0000-0000-000074000000}"/>
    <cellStyle name="Percent [2] 3" xfId="99" xr:uid="{00000000-0005-0000-0000-000075000000}"/>
    <cellStyle name="Percent [2] 30" xfId="100" xr:uid="{00000000-0005-0000-0000-000076000000}"/>
    <cellStyle name="Percent [2] 31" xfId="101" xr:uid="{00000000-0005-0000-0000-000077000000}"/>
    <cellStyle name="Percent [2] 32" xfId="102" xr:uid="{00000000-0005-0000-0000-000078000000}"/>
    <cellStyle name="Percent [2] 33" xfId="103" xr:uid="{00000000-0005-0000-0000-000079000000}"/>
    <cellStyle name="Percent [2] 34" xfId="104" xr:uid="{00000000-0005-0000-0000-00007A000000}"/>
    <cellStyle name="Percent [2] 35" xfId="105" xr:uid="{00000000-0005-0000-0000-00007B000000}"/>
    <cellStyle name="Percent [2] 36" xfId="106" xr:uid="{00000000-0005-0000-0000-00007C000000}"/>
    <cellStyle name="Percent [2] 37" xfId="107" xr:uid="{00000000-0005-0000-0000-00007D000000}"/>
    <cellStyle name="Percent [2] 38" xfId="108" xr:uid="{00000000-0005-0000-0000-00007E000000}"/>
    <cellStyle name="Percent [2] 4" xfId="109" xr:uid="{00000000-0005-0000-0000-00007F000000}"/>
    <cellStyle name="Percent [2] 5" xfId="110" xr:uid="{00000000-0005-0000-0000-000080000000}"/>
    <cellStyle name="Percent [2] 6" xfId="111" xr:uid="{00000000-0005-0000-0000-000081000000}"/>
    <cellStyle name="Percent [2] 7" xfId="112" xr:uid="{00000000-0005-0000-0000-000082000000}"/>
    <cellStyle name="Percent [2] 8" xfId="113" xr:uid="{00000000-0005-0000-0000-000083000000}"/>
    <cellStyle name="Percent [2] 9" xfId="114" xr:uid="{00000000-0005-0000-0000-000084000000}"/>
    <cellStyle name="Percent 2" xfId="115" xr:uid="{00000000-0005-0000-0000-000085000000}"/>
    <cellStyle name="Percent 2 2" xfId="116" xr:uid="{00000000-0005-0000-0000-000086000000}"/>
    <cellStyle name="Percent 2 3" xfId="117" xr:uid="{00000000-0005-0000-0000-000087000000}"/>
    <cellStyle name="PSChar" xfId="118" xr:uid="{00000000-0005-0000-0000-000088000000}"/>
    <cellStyle name="PSDate" xfId="119" xr:uid="{00000000-0005-0000-0000-000089000000}"/>
    <cellStyle name="PSDec" xfId="120" xr:uid="{00000000-0005-0000-0000-00008A000000}"/>
    <cellStyle name="PSHeading" xfId="121" xr:uid="{00000000-0005-0000-0000-00008B000000}"/>
    <cellStyle name="PSInt" xfId="122" xr:uid="{00000000-0005-0000-0000-00008C000000}"/>
    <cellStyle name="PSSpacer" xfId="123" xr:uid="{00000000-0005-0000-0000-00008D000000}"/>
    <cellStyle name="Style 1" xfId="124" xr:uid="{00000000-0005-0000-0000-00008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38100</xdr:rowOff>
    </xdr:from>
    <xdr:to>
      <xdr:col>1</xdr:col>
      <xdr:colOff>600075</xdr:colOff>
      <xdr:row>5</xdr:row>
      <xdr:rowOff>85725</xdr:rowOff>
    </xdr:to>
    <xdr:pic>
      <xdr:nvPicPr>
        <xdr:cNvPr id="2" name="Picture 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38100</xdr:rowOff>
    </xdr:from>
    <xdr:to>
      <xdr:col>1</xdr:col>
      <xdr:colOff>600075</xdr:colOff>
      <xdr:row>5</xdr:row>
      <xdr:rowOff>85725</xdr:rowOff>
    </xdr:to>
    <xdr:pic>
      <xdr:nvPicPr>
        <xdr:cNvPr id="3" name="Picture 1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38100</xdr:rowOff>
    </xdr:from>
    <xdr:to>
      <xdr:col>1</xdr:col>
      <xdr:colOff>638175</xdr:colOff>
      <xdr:row>5</xdr:row>
      <xdr:rowOff>85725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38100</xdr:rowOff>
    </xdr:from>
    <xdr:to>
      <xdr:col>1</xdr:col>
      <xdr:colOff>600075</xdr:colOff>
      <xdr:row>5</xdr:row>
      <xdr:rowOff>85725</xdr:rowOff>
    </xdr:to>
    <xdr:pic>
      <xdr:nvPicPr>
        <xdr:cNvPr id="2" name="Picture 1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38100</xdr:rowOff>
    </xdr:from>
    <xdr:to>
      <xdr:col>1</xdr:col>
      <xdr:colOff>600075</xdr:colOff>
      <xdr:row>5</xdr:row>
      <xdr:rowOff>85725</xdr:rowOff>
    </xdr:to>
    <xdr:pic>
      <xdr:nvPicPr>
        <xdr:cNvPr id="3" name="Picture 1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38100</xdr:rowOff>
    </xdr:from>
    <xdr:to>
      <xdr:col>1</xdr:col>
      <xdr:colOff>638175</xdr:colOff>
      <xdr:row>5</xdr:row>
      <xdr:rowOff>85725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287866</xdr:colOff>
      <xdr:row>43</xdr:row>
      <xdr:rowOff>50800</xdr:rowOff>
    </xdr:from>
    <xdr:to>
      <xdr:col>10</xdr:col>
      <xdr:colOff>1498602</xdr:colOff>
      <xdr:row>50</xdr:row>
      <xdr:rowOff>83697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5C8EB84-C838-4A00-8F52-5FFE2BA46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01199" y="8255000"/>
          <a:ext cx="2294470" cy="12690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66</xdr:row>
      <xdr:rowOff>28575</xdr:rowOff>
    </xdr:from>
    <xdr:ext cx="2609850" cy="909713"/>
    <xdr:pic>
      <xdr:nvPicPr>
        <xdr:cNvPr id="2" name="Picture 1" descr="aden TWHT1.png">
          <a:extLst>
            <a:ext uri="{FF2B5EF4-FFF2-40B4-BE49-F238E27FC236}">
              <a16:creationId xmlns:a16="http://schemas.microsoft.com/office/drawing/2014/main" id="{4FADB9EB-F5B1-4330-8509-99FF2EAD2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2874625"/>
          <a:ext cx="2609850" cy="90971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65</xdr:row>
      <xdr:rowOff>117101</xdr:rowOff>
    </xdr:from>
    <xdr:ext cx="2840583" cy="1112743"/>
    <xdr:pic>
      <xdr:nvPicPr>
        <xdr:cNvPr id="3" name="Picture 2" descr="Lowongan Kerja Fresh Graduate Schlumberger Terbaru - RuanganKerja">
          <a:extLst>
            <a:ext uri="{FF2B5EF4-FFF2-40B4-BE49-F238E27FC236}">
              <a16:creationId xmlns:a16="http://schemas.microsoft.com/office/drawing/2014/main" id="{A27B0701-F127-46CF-B828-411038A118A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0765"/>
        <a:stretch/>
      </xdr:blipFill>
      <xdr:spPr bwMode="auto">
        <a:xfrm>
          <a:off x="0" y="12779001"/>
          <a:ext cx="2840583" cy="1112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467020</xdr:colOff>
      <xdr:row>4</xdr:row>
      <xdr:rowOff>59837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B7EF111-6924-477C-9AF5-2549D988A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0"/>
          <a:ext cx="898820" cy="9107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ndonesia%20prima%20Boga\2.%20Meal%20sheet\2015\Pama%20Palakan\Sales%20Januari%20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erI\Salary\DOCUME~1\teknisi\LOCALS~1\Temp\halliburton\My%20Documents\invoice\PFMS\REGJULY2000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PC\AppData\Roaming\Microsoft\AddIns\Spellnumber.xlam" TargetMode="External"/><Relationship Id="rId1" Type="http://schemas.openxmlformats.org/officeDocument/2006/relationships/externalLinkPath" Target="file:///C:\Users\SPC\AppData\Roaming\Microsoft\AddIns\Spellnumber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 '15"/>
      <sheetName val="BC Jan '15"/>
      <sheetName val="Feb'15"/>
      <sheetName val="BC Feb '15"/>
      <sheetName val="Mar '15"/>
      <sheetName val="BC Mar '15"/>
    </sheetNames>
    <sheetDataSet>
      <sheetData sheetId="0">
        <row r="9">
          <cell r="X9">
            <v>1540000</v>
          </cell>
        </row>
        <row r="52">
          <cell r="E52">
            <v>4500</v>
          </cell>
        </row>
      </sheetData>
      <sheetData sheetId="1">
        <row r="7">
          <cell r="N7">
            <v>0.1</v>
          </cell>
        </row>
      </sheetData>
      <sheetData sheetId="2"/>
      <sheetData sheetId="3">
        <row r="20">
          <cell r="O20">
            <v>1353000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REGPERSON"/>
      <sheetName val="COVERREGTOOLS"/>
      <sheetName val="REGTOOLS"/>
      <sheetName val="FMTFAC"/>
      <sheetName val="AMTFAC"/>
      <sheetName val="FMTBT"/>
      <sheetName val="FMTWW"/>
      <sheetName val="T_TOOLS"/>
      <sheetName val="CENTERTTTT"/>
      <sheetName val="CENTERMANPOWER"/>
      <sheetName val="CENTERTOOLS"/>
      <sheetName val="REGPERSONNELS"/>
      <sheetName val="Sheet1"/>
      <sheetName val="DESWW"/>
      <sheetName val="DESFMT"/>
      <sheetName val="DESAMT"/>
      <sheetName val="DESB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SpellNumber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8"/>
  <sheetViews>
    <sheetView showGridLines="0" view="pageBreakPreview" topLeftCell="A22" zoomScale="75" zoomScaleNormal="75" zoomScaleSheetLayoutView="75" workbookViewId="0">
      <selection activeCell="H26" sqref="H26"/>
    </sheetView>
  </sheetViews>
  <sheetFormatPr defaultRowHeight="13"/>
  <cols>
    <col min="1" max="1" width="6.1796875" customWidth="1"/>
    <col min="2" max="2" width="11.7265625" customWidth="1"/>
    <col min="3" max="3" width="11.1796875" customWidth="1"/>
    <col min="4" max="4" width="43.81640625" customWidth="1"/>
    <col min="5" max="5" width="16" hidden="1" customWidth="1"/>
    <col min="6" max="6" width="14.26953125" hidden="1" customWidth="1"/>
    <col min="7" max="7" width="7.7265625" customWidth="1"/>
    <col min="8" max="8" width="9.26953125" bestFit="1" customWidth="1"/>
    <col min="9" max="9" width="14.54296875" customWidth="1"/>
    <col min="10" max="10" width="15.453125" customWidth="1"/>
    <col min="11" max="11" width="21.54296875" customWidth="1"/>
    <col min="12" max="12" width="8.7265625" customWidth="1"/>
    <col min="13" max="13" width="5.1796875" hidden="1" customWidth="1"/>
    <col min="14" max="14" width="1.54296875" customWidth="1"/>
    <col min="15" max="15" width="15.7265625" bestFit="1" customWidth="1"/>
    <col min="16" max="16" width="10.81640625" bestFit="1" customWidth="1"/>
  </cols>
  <sheetData>
    <row r="1" spans="1:17" ht="15.5">
      <c r="A1" s="1"/>
      <c r="B1" s="1"/>
      <c r="C1" s="2" t="s">
        <v>0</v>
      </c>
      <c r="D1" s="1"/>
      <c r="E1" s="1"/>
      <c r="F1" s="1"/>
      <c r="G1" s="1"/>
      <c r="H1" s="1"/>
      <c r="I1" s="1"/>
      <c r="J1" s="1"/>
      <c r="K1" s="3" t="s">
        <v>1</v>
      </c>
    </row>
    <row r="2" spans="1:17">
      <c r="A2" s="1"/>
      <c r="B2" s="1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7">
      <c r="A3" s="1"/>
      <c r="B3" s="1"/>
      <c r="C3" s="1" t="s">
        <v>3</v>
      </c>
      <c r="D3" s="1"/>
      <c r="E3" s="1"/>
      <c r="F3" s="1"/>
      <c r="G3" s="1"/>
      <c r="H3" s="1"/>
      <c r="I3" s="1"/>
      <c r="J3" s="1"/>
      <c r="K3" s="4"/>
    </row>
    <row r="4" spans="1:17">
      <c r="A4" s="1"/>
      <c r="B4" s="1"/>
      <c r="C4" s="1" t="s">
        <v>4</v>
      </c>
      <c r="D4" s="1"/>
      <c r="E4" s="1"/>
      <c r="F4" s="1"/>
      <c r="G4" s="1"/>
      <c r="H4" s="1"/>
      <c r="I4" s="1"/>
      <c r="J4" s="1"/>
      <c r="K4" s="4"/>
    </row>
    <row r="5" spans="1:17">
      <c r="A5" s="1"/>
      <c r="B5" s="1"/>
      <c r="C5" s="1" t="s">
        <v>5</v>
      </c>
      <c r="D5" s="1"/>
      <c r="E5" s="1"/>
      <c r="F5" s="1"/>
      <c r="G5" s="1"/>
      <c r="H5" s="1"/>
      <c r="I5" s="1"/>
      <c r="J5" s="1"/>
      <c r="K5" s="5"/>
    </row>
    <row r="6" spans="1:17">
      <c r="C6" s="1" t="s">
        <v>6</v>
      </c>
      <c r="D6" s="1"/>
      <c r="E6" s="1"/>
      <c r="F6" s="1"/>
      <c r="G6" s="1"/>
      <c r="H6" s="1"/>
      <c r="I6" s="1"/>
      <c r="J6" s="1"/>
      <c r="K6" s="5"/>
    </row>
    <row r="7" spans="1:17" ht="18">
      <c r="A7" s="228" t="s">
        <v>7</v>
      </c>
      <c r="B7" s="228"/>
      <c r="C7" s="1" t="s">
        <v>8</v>
      </c>
      <c r="D7" s="1"/>
      <c r="E7" s="1"/>
      <c r="F7" s="1"/>
      <c r="G7" s="1"/>
      <c r="H7" s="1"/>
      <c r="I7" s="1"/>
      <c r="J7" s="1"/>
      <c r="K7" s="1"/>
    </row>
    <row r="8" spans="1:17" ht="18">
      <c r="A8" s="6"/>
      <c r="B8" s="6"/>
      <c r="C8" s="1"/>
      <c r="D8" s="1"/>
      <c r="E8" s="1"/>
      <c r="F8" s="1"/>
      <c r="G8" s="1"/>
      <c r="H8" s="1"/>
      <c r="I8" s="1"/>
      <c r="J8" s="1"/>
      <c r="K8" s="1"/>
    </row>
    <row r="9" spans="1:17" ht="18">
      <c r="A9" s="6"/>
      <c r="B9" s="6"/>
      <c r="C9" s="1"/>
      <c r="D9" s="1"/>
      <c r="E9" s="1"/>
      <c r="F9" s="1"/>
      <c r="G9" s="1"/>
      <c r="H9" s="1"/>
      <c r="I9" s="1"/>
      <c r="J9" s="1"/>
      <c r="K9" s="1"/>
    </row>
    <row r="10" spans="1:17" ht="23">
      <c r="A10" s="229" t="s">
        <v>9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</row>
    <row r="11" spans="1:17" ht="26.2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7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7" ht="15.5">
      <c r="A13" s="8"/>
      <c r="B13" s="9"/>
      <c r="C13" s="9"/>
      <c r="D13" s="10"/>
      <c r="E13" s="1"/>
      <c r="F13" s="1"/>
      <c r="G13" s="1"/>
      <c r="H13" s="1"/>
      <c r="I13" s="1" t="s">
        <v>10</v>
      </c>
      <c r="K13" s="11" t="s">
        <v>69</v>
      </c>
      <c r="O13" s="1" t="s">
        <v>68</v>
      </c>
    </row>
    <row r="14" spans="1:17">
      <c r="A14" s="230" t="s">
        <v>11</v>
      </c>
      <c r="B14" s="230"/>
      <c r="C14" s="230"/>
      <c r="D14" s="230"/>
      <c r="E14" s="1"/>
      <c r="F14" s="1"/>
      <c r="G14" s="1"/>
      <c r="H14" s="1"/>
      <c r="I14" s="1" t="s">
        <v>12</v>
      </c>
      <c r="K14" s="12" t="str">
        <f ca="1">Q15</f>
        <v>: 27 October 2025</v>
      </c>
      <c r="O14" s="1"/>
    </row>
    <row r="15" spans="1:17" ht="12.75" customHeight="1">
      <c r="A15" s="231" t="s">
        <v>13</v>
      </c>
      <c r="B15" s="231"/>
      <c r="C15" s="231"/>
      <c r="D15" s="231"/>
      <c r="E15" s="1"/>
      <c r="F15" s="1"/>
      <c r="G15" s="1"/>
      <c r="H15" s="1"/>
      <c r="I15" s="1" t="s">
        <v>14</v>
      </c>
      <c r="K15" s="13" t="s">
        <v>15</v>
      </c>
      <c r="O15" s="107">
        <f ca="1">NOW()</f>
        <v>45957.444290509258</v>
      </c>
      <c r="Q15" t="str">
        <f ca="1">CONCATENATE(O13,O17)</f>
        <v>: 27 October 2025</v>
      </c>
    </row>
    <row r="16" spans="1:17" ht="12.75" customHeight="1">
      <c r="A16" s="231" t="s">
        <v>16</v>
      </c>
      <c r="B16" s="231"/>
      <c r="C16" s="231"/>
      <c r="D16" s="231"/>
      <c r="E16" s="1"/>
      <c r="F16" s="1"/>
      <c r="G16" s="1"/>
      <c r="H16" s="1"/>
      <c r="I16" s="1" t="s">
        <v>17</v>
      </c>
      <c r="K16" s="14" t="s">
        <v>18</v>
      </c>
      <c r="O16" s="1"/>
    </row>
    <row r="17" spans="1:17" ht="12.75" customHeight="1">
      <c r="A17" s="225"/>
      <c r="B17" s="226"/>
      <c r="C17" s="226"/>
      <c r="D17" s="227"/>
      <c r="E17" s="1"/>
      <c r="F17" s="1"/>
      <c r="G17" s="1"/>
      <c r="H17" s="1"/>
      <c r="I17" s="1" t="s">
        <v>19</v>
      </c>
      <c r="K17" s="15" t="str">
        <f ca="1">Q18</f>
        <v>: OCTOBER 2025</v>
      </c>
      <c r="O17" s="1" t="str">
        <f ca="1">TEXT(O15,"DD MMMM YYYY")</f>
        <v>27 October 2025</v>
      </c>
    </row>
    <row r="18" spans="1:17">
      <c r="E18" s="1"/>
      <c r="F18" s="1"/>
      <c r="G18" s="1"/>
      <c r="H18" s="1"/>
      <c r="K18" s="16"/>
      <c r="O18" s="1" t="str">
        <f ca="1">UPPER(TEXT(O15,"MMMM YYYY"))</f>
        <v>OCTOBER 2025</v>
      </c>
      <c r="Q18" t="str">
        <f ca="1">CONCATENATE(O13,O18)</f>
        <v>: OCTOBER 2025</v>
      </c>
    </row>
    <row r="19" spans="1:17" ht="16.5" customHeight="1">
      <c r="A19" s="1" t="s">
        <v>20</v>
      </c>
      <c r="B19" s="1"/>
      <c r="C19" s="1"/>
      <c r="D19" s="1"/>
      <c r="E19" s="1"/>
      <c r="F19" s="1"/>
      <c r="G19" s="1"/>
      <c r="H19" s="1"/>
      <c r="K19" s="16"/>
    </row>
    <row r="20" spans="1:17">
      <c r="A20" s="1" t="s">
        <v>21</v>
      </c>
      <c r="B20" s="1"/>
      <c r="C20" s="17" t="s">
        <v>22</v>
      </c>
      <c r="D20" s="18"/>
      <c r="E20" s="1"/>
      <c r="F20" s="1"/>
      <c r="G20" s="1"/>
      <c r="H20" s="19" t="s">
        <v>23</v>
      </c>
      <c r="I20" s="20"/>
      <c r="J20" s="1"/>
      <c r="K20" s="16"/>
    </row>
    <row r="21" spans="1:17" ht="12.75" customHeight="1">
      <c r="A21" s="1"/>
      <c r="B21" s="1"/>
      <c r="C21" s="16"/>
      <c r="D21" s="1"/>
      <c r="E21" s="1"/>
      <c r="F21" s="1"/>
      <c r="G21" s="1"/>
      <c r="H21" s="1"/>
      <c r="I21" s="1"/>
      <c r="J21" s="16"/>
      <c r="K21" s="21"/>
    </row>
    <row r="22" spans="1:17">
      <c r="A22" s="22" t="s">
        <v>24</v>
      </c>
      <c r="B22" s="22" t="s">
        <v>25</v>
      </c>
      <c r="C22" s="213" t="s">
        <v>26</v>
      </c>
      <c r="D22" s="213"/>
      <c r="E22" s="22" t="s">
        <v>27</v>
      </c>
      <c r="F22" s="22" t="s">
        <v>28</v>
      </c>
      <c r="G22" s="22" t="s">
        <v>29</v>
      </c>
      <c r="H22" s="214" t="s">
        <v>30</v>
      </c>
      <c r="I22" s="215"/>
      <c r="J22" s="22" t="s">
        <v>31</v>
      </c>
      <c r="K22" s="22" t="s">
        <v>32</v>
      </c>
    </row>
    <row r="23" spans="1:17">
      <c r="A23" s="23"/>
      <c r="B23" s="23"/>
      <c r="C23" s="24" t="s">
        <v>33</v>
      </c>
      <c r="D23" s="10"/>
      <c r="E23" s="23"/>
      <c r="F23" s="23"/>
      <c r="G23" s="23"/>
      <c r="H23" s="25"/>
      <c r="I23" s="26"/>
      <c r="J23" s="23"/>
      <c r="K23" s="27" t="s">
        <v>34</v>
      </c>
    </row>
    <row r="24" spans="1:17" ht="14">
      <c r="A24" s="28"/>
      <c r="B24" s="28"/>
      <c r="C24" s="29"/>
      <c r="D24" s="30"/>
      <c r="E24" s="31"/>
      <c r="F24" s="31"/>
      <c r="G24" s="31"/>
      <c r="H24" s="32"/>
      <c r="I24" s="33"/>
      <c r="J24" s="31"/>
      <c r="K24" s="31"/>
      <c r="L24" s="34"/>
      <c r="O24" s="34"/>
    </row>
    <row r="25" spans="1:17" ht="15.5">
      <c r="A25" s="28">
        <v>1</v>
      </c>
      <c r="B25" s="28" t="s">
        <v>35</v>
      </c>
      <c r="C25" s="35" t="s">
        <v>197</v>
      </c>
      <c r="D25" s="36"/>
      <c r="E25" s="37"/>
      <c r="F25" s="37"/>
      <c r="G25" s="38" t="s">
        <v>36</v>
      </c>
      <c r="H25" s="216" t="s">
        <v>206</v>
      </c>
      <c r="I25" s="217"/>
      <c r="J25" s="39">
        <f>FS!H46</f>
        <v>1066800</v>
      </c>
      <c r="K25" s="39">
        <f>J25</f>
        <v>1066800</v>
      </c>
      <c r="L25" s="34"/>
      <c r="O25" s="34"/>
    </row>
    <row r="26" spans="1:17" ht="14">
      <c r="A26" s="28"/>
      <c r="B26" s="28"/>
      <c r="C26" s="35" t="s">
        <v>37</v>
      </c>
      <c r="D26" s="36"/>
      <c r="E26" s="38"/>
      <c r="F26" s="38"/>
      <c r="G26" s="38"/>
      <c r="H26" s="40"/>
      <c r="I26" s="41"/>
      <c r="J26" s="39"/>
      <c r="K26" s="39"/>
      <c r="L26" s="34"/>
      <c r="O26" s="34"/>
    </row>
    <row r="27" spans="1:17" ht="15.5">
      <c r="A27" s="28"/>
      <c r="B27" s="28"/>
      <c r="C27" s="42" t="s">
        <v>38</v>
      </c>
      <c r="D27" s="30"/>
      <c r="E27" s="38"/>
      <c r="F27" s="38"/>
      <c r="G27" s="38"/>
      <c r="H27" s="40"/>
      <c r="I27" s="41"/>
      <c r="J27" s="39"/>
      <c r="K27" s="39"/>
      <c r="L27" s="34"/>
      <c r="O27" s="34"/>
    </row>
    <row r="28" spans="1:17" ht="15.5">
      <c r="A28" s="28"/>
      <c r="B28" s="28"/>
      <c r="C28" s="42" t="s">
        <v>39</v>
      </c>
      <c r="D28" s="30"/>
      <c r="E28" s="38"/>
      <c r="F28" s="38"/>
      <c r="G28" s="38"/>
      <c r="H28" s="40"/>
      <c r="I28" s="41"/>
      <c r="J28" s="39"/>
      <c r="K28" s="39"/>
      <c r="L28" s="34"/>
      <c r="O28" s="34"/>
    </row>
    <row r="29" spans="1:17" ht="15.5">
      <c r="A29" s="28"/>
      <c r="B29" s="28"/>
      <c r="C29" s="42" t="s">
        <v>40</v>
      </c>
      <c r="D29" s="30"/>
      <c r="E29" s="38"/>
      <c r="F29" s="38"/>
      <c r="G29" s="38"/>
      <c r="H29" s="40"/>
      <c r="I29" s="41"/>
      <c r="J29" s="39"/>
      <c r="K29" s="39"/>
      <c r="L29" s="34"/>
      <c r="O29" s="34"/>
    </row>
    <row r="30" spans="1:17" s="48" customFormat="1" ht="13.5" customHeight="1">
      <c r="A30" s="28"/>
      <c r="B30" s="43"/>
      <c r="C30" s="29"/>
      <c r="D30" s="30"/>
      <c r="E30" s="44"/>
      <c r="F30" s="44"/>
      <c r="G30" s="44"/>
      <c r="H30" s="45"/>
      <c r="I30" s="46"/>
      <c r="J30" s="47"/>
      <c r="K30" s="47"/>
      <c r="O30" s="49"/>
    </row>
    <row r="31" spans="1:17" s="60" customFormat="1" ht="19.5" customHeight="1">
      <c r="A31" s="50"/>
      <c r="B31" s="51"/>
      <c r="C31" s="52" t="s">
        <v>41</v>
      </c>
      <c r="D31" s="53"/>
      <c r="E31" s="54"/>
      <c r="F31" s="54"/>
      <c r="G31" s="54"/>
      <c r="H31" s="55"/>
      <c r="I31" s="56"/>
      <c r="J31" s="57"/>
      <c r="K31" s="58">
        <f>ROUND((SUM(K25:K28)),0)</f>
        <v>1066800</v>
      </c>
      <c r="L31" s="59"/>
      <c r="O31" s="59"/>
    </row>
    <row r="32" spans="1:17" s="60" customFormat="1" ht="20.25" customHeight="1">
      <c r="A32" s="50"/>
      <c r="B32" s="51"/>
      <c r="C32" s="52" t="s">
        <v>42</v>
      </c>
      <c r="D32" s="53"/>
      <c r="E32" s="54"/>
      <c r="F32" s="54"/>
      <c r="G32" s="54"/>
      <c r="H32" s="55"/>
      <c r="I32" s="61">
        <v>0.11</v>
      </c>
      <c r="J32" s="62">
        <f>K31</f>
        <v>1066800</v>
      </c>
      <c r="K32" s="58">
        <f>ROUND((11%*J32),0)</f>
        <v>117348</v>
      </c>
      <c r="L32" s="59"/>
      <c r="O32" s="59"/>
    </row>
    <row r="33" spans="1:15" s="48" customFormat="1" ht="23.25" customHeight="1">
      <c r="A33" s="28"/>
      <c r="B33" s="43"/>
      <c r="C33" s="63" t="s">
        <v>43</v>
      </c>
      <c r="D33" s="30"/>
      <c r="E33" s="64"/>
      <c r="F33" s="64"/>
      <c r="G33" s="64"/>
      <c r="H33" s="65"/>
      <c r="I33" s="66"/>
      <c r="J33" s="67"/>
      <c r="K33" s="47">
        <f>ROUND((K31+K32),0)</f>
        <v>1184148</v>
      </c>
      <c r="L33" s="49"/>
      <c r="O33" s="49"/>
    </row>
    <row r="34" spans="1:15" s="48" customFormat="1" ht="22.5" customHeight="1">
      <c r="A34" s="28"/>
      <c r="B34" s="43"/>
      <c r="C34" s="63" t="s">
        <v>44</v>
      </c>
      <c r="D34" s="30"/>
      <c r="E34" s="64"/>
      <c r="F34" s="64"/>
      <c r="G34" s="64"/>
      <c r="H34" s="65"/>
      <c r="I34" s="68">
        <v>0.02</v>
      </c>
      <c r="J34" s="69">
        <f>FS!G46</f>
        <v>55613.749543063583</v>
      </c>
      <c r="K34" s="39">
        <f>ROUND((I34*J34),0)</f>
        <v>1112</v>
      </c>
      <c r="L34" s="49"/>
      <c r="O34" s="49"/>
    </row>
    <row r="35" spans="1:15" s="48" customFormat="1" ht="21.75" customHeight="1">
      <c r="A35" s="28"/>
      <c r="B35" s="43"/>
      <c r="C35" s="70"/>
      <c r="D35" s="71"/>
      <c r="E35" s="72"/>
      <c r="F35" s="72"/>
      <c r="G35" s="72"/>
      <c r="H35" s="73"/>
      <c r="I35" s="74"/>
      <c r="J35" s="75"/>
      <c r="K35" s="76"/>
      <c r="L35" s="49"/>
      <c r="O35" s="49"/>
    </row>
    <row r="36" spans="1:15" ht="18" customHeight="1">
      <c r="A36" s="28"/>
      <c r="B36" s="43"/>
      <c r="C36" s="77" t="s">
        <v>45</v>
      </c>
      <c r="D36" s="30"/>
      <c r="E36" s="64"/>
      <c r="F36" s="64"/>
      <c r="G36" s="64"/>
      <c r="H36" s="65"/>
      <c r="I36" s="66"/>
      <c r="J36" s="78"/>
      <c r="K36" s="31"/>
      <c r="L36" s="34"/>
      <c r="O36" s="34"/>
    </row>
    <row r="37" spans="1:15" ht="14">
      <c r="A37" s="43"/>
      <c r="B37" s="43"/>
      <c r="C37" s="77" t="s">
        <v>46</v>
      </c>
      <c r="D37" s="30"/>
      <c r="E37" s="64"/>
      <c r="F37" s="64"/>
      <c r="G37" s="64"/>
      <c r="H37" s="65"/>
      <c r="I37" s="66"/>
      <c r="J37" s="78"/>
      <c r="K37" s="31"/>
      <c r="L37" s="34"/>
      <c r="O37" s="34"/>
    </row>
    <row r="38" spans="1:15" ht="12.75" customHeight="1">
      <c r="A38" s="79"/>
      <c r="B38" s="79"/>
      <c r="C38" s="80"/>
      <c r="D38" s="81"/>
      <c r="E38" s="79"/>
      <c r="F38" s="79"/>
      <c r="G38" s="79"/>
      <c r="H38" s="80"/>
      <c r="I38" s="81"/>
      <c r="J38" s="82"/>
      <c r="K38" s="82"/>
    </row>
    <row r="39" spans="1:15" ht="18.5" thickBot="1">
      <c r="A39" s="1" t="s">
        <v>47</v>
      </c>
      <c r="B39" s="1"/>
      <c r="C39" s="83"/>
      <c r="D39" s="1"/>
      <c r="E39" s="84"/>
      <c r="F39" s="84"/>
      <c r="G39" s="84"/>
      <c r="H39" s="84"/>
      <c r="I39" s="84"/>
      <c r="J39" s="85"/>
      <c r="K39" s="86">
        <f>K33-K34</f>
        <v>1183036</v>
      </c>
      <c r="L39" s="34"/>
      <c r="O39" s="34" t="s">
        <v>66</v>
      </c>
    </row>
    <row r="40" spans="1:15" ht="9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5" s="48" customFormat="1">
      <c r="B41" s="218" t="s">
        <v>48</v>
      </c>
      <c r="C41" s="219" t="str">
        <f>O44</f>
        <v>( Rupiah : One Million One Hundred Eighty Three Thousand Thirty SixOnly )</v>
      </c>
      <c r="D41" s="220"/>
      <c r="E41" s="220"/>
      <c r="F41" s="220"/>
      <c r="G41" s="220"/>
      <c r="H41" s="220"/>
      <c r="I41" s="220"/>
      <c r="J41" s="220"/>
      <c r="K41" s="221"/>
      <c r="O41" s="48" t="str">
        <f>PROPER([3]!SpellNumber(K39))</f>
        <v>One Million One Hundred Eighty Three Thousand Thirty Six</v>
      </c>
    </row>
    <row r="42" spans="1:15">
      <c r="A42" s="1"/>
      <c r="B42" s="218"/>
      <c r="C42" s="222"/>
      <c r="D42" s="223"/>
      <c r="E42" s="223"/>
      <c r="F42" s="223"/>
      <c r="G42" s="223"/>
      <c r="H42" s="223"/>
      <c r="I42" s="223"/>
      <c r="J42" s="223"/>
      <c r="K42" s="224"/>
      <c r="O42" s="87" t="s">
        <v>67</v>
      </c>
    </row>
    <row r="43" spans="1:15" ht="15.5">
      <c r="A43" s="1"/>
      <c r="B43" s="88"/>
      <c r="C43" s="89"/>
      <c r="D43" s="89"/>
      <c r="E43" s="89"/>
      <c r="F43" s="89"/>
      <c r="G43" s="89"/>
      <c r="H43" s="89"/>
      <c r="I43" s="89"/>
      <c r="J43" s="89"/>
      <c r="K43" s="89"/>
      <c r="O43" s="87"/>
    </row>
    <row r="44" spans="1:15" ht="15.5">
      <c r="A44" s="1"/>
      <c r="B44" s="88"/>
      <c r="C44" s="89"/>
      <c r="D44" s="89"/>
      <c r="E44" s="89"/>
      <c r="F44" s="89"/>
      <c r="G44" s="89"/>
      <c r="H44" s="89"/>
      <c r="I44" s="89"/>
      <c r="J44" s="89"/>
      <c r="K44" s="89"/>
      <c r="O44" s="87" t="str">
        <f>CONCATENATE(O39,O41,O42)</f>
        <v>( Rupiah : One Million One Hundred Eighty Three Thousand Thirty SixOnly )</v>
      </c>
    </row>
    <row r="45" spans="1:15" ht="15.5">
      <c r="A45" s="1"/>
      <c r="B45" s="88"/>
      <c r="C45" s="89"/>
      <c r="D45" s="89"/>
      <c r="E45" s="89"/>
      <c r="F45" s="89"/>
      <c r="G45" s="89"/>
      <c r="H45" s="89"/>
      <c r="I45" s="89"/>
      <c r="J45" s="89"/>
      <c r="K45" s="89"/>
      <c r="O45" s="87"/>
    </row>
    <row r="46" spans="1:15" ht="15.5">
      <c r="A46" s="1"/>
      <c r="B46" s="88"/>
      <c r="C46" s="89"/>
      <c r="D46" s="89"/>
      <c r="E46" s="89"/>
      <c r="F46" s="89"/>
      <c r="G46" s="89"/>
      <c r="H46" s="89"/>
      <c r="I46" s="89"/>
      <c r="J46" s="89"/>
      <c r="K46" s="89"/>
      <c r="O46" s="87"/>
    </row>
    <row r="47" spans="1:15">
      <c r="A47" s="1"/>
      <c r="B47" s="88"/>
      <c r="C47" s="90"/>
      <c r="D47" s="90"/>
      <c r="E47" s="90"/>
      <c r="F47" s="90"/>
      <c r="G47" s="90"/>
      <c r="H47" s="90"/>
      <c r="I47" s="90"/>
      <c r="J47" s="90"/>
      <c r="K47" s="90"/>
      <c r="L47" s="87"/>
      <c r="O47" s="87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O48" s="87"/>
    </row>
    <row r="49" spans="1:11">
      <c r="A49" s="1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9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5">
      <c r="A53" s="92" t="s">
        <v>51</v>
      </c>
      <c r="B53" s="92"/>
      <c r="C53" s="1"/>
      <c r="D53" s="1"/>
      <c r="E53" s="1"/>
      <c r="F53" s="1"/>
      <c r="G53" s="1"/>
      <c r="H53" s="93"/>
      <c r="I53" s="1"/>
      <c r="J53" s="1"/>
      <c r="K53" s="1"/>
    </row>
    <row r="54" spans="1:11" s="94" customFormat="1" ht="15.5">
      <c r="B54" s="2" t="s">
        <v>45</v>
      </c>
      <c r="C54" s="95"/>
      <c r="D54" s="95"/>
      <c r="E54" s="95"/>
      <c r="F54" s="95"/>
      <c r="G54" s="95"/>
      <c r="H54" s="96"/>
      <c r="I54" s="95"/>
      <c r="J54" s="95"/>
      <c r="K54" s="95"/>
    </row>
    <row r="55" spans="1:11" s="94" customFormat="1" ht="15.5">
      <c r="B55" s="97" t="s">
        <v>52</v>
      </c>
      <c r="C55" s="98"/>
      <c r="D55" s="99" t="s">
        <v>53</v>
      </c>
      <c r="E55" s="98"/>
      <c r="F55" s="100"/>
      <c r="G55" s="95"/>
      <c r="H55" s="96"/>
      <c r="I55" s="95"/>
      <c r="J55" s="95"/>
      <c r="K55" s="101"/>
    </row>
    <row r="56" spans="1:11" s="94" customFormat="1" ht="15.5">
      <c r="B56" s="97" t="s">
        <v>54</v>
      </c>
      <c r="C56" s="98"/>
      <c r="D56" s="102" t="s">
        <v>55</v>
      </c>
      <c r="E56" s="98"/>
      <c r="F56" s="100"/>
      <c r="G56" s="95"/>
      <c r="H56" s="96"/>
      <c r="I56" s="95"/>
    </row>
    <row r="57" spans="1:11" s="94" customFormat="1" ht="15.5">
      <c r="B57" s="97" t="s">
        <v>56</v>
      </c>
      <c r="C57" s="103"/>
      <c r="D57" s="99" t="s">
        <v>57</v>
      </c>
      <c r="E57" s="103"/>
      <c r="F57" s="100"/>
      <c r="G57" s="95"/>
      <c r="H57" s="96"/>
      <c r="I57" s="104" t="s">
        <v>58</v>
      </c>
      <c r="J57" s="105" t="s">
        <v>59</v>
      </c>
      <c r="K57" s="105"/>
    </row>
    <row r="58" spans="1:11" s="94" customFormat="1" ht="15.5">
      <c r="B58" s="97" t="s">
        <v>60</v>
      </c>
      <c r="C58" s="103"/>
      <c r="D58" s="102" t="s">
        <v>61</v>
      </c>
      <c r="E58" s="103"/>
      <c r="F58" s="100"/>
      <c r="G58" s="95"/>
      <c r="H58" s="96"/>
      <c r="I58" s="104" t="s">
        <v>62</v>
      </c>
      <c r="J58" s="105" t="s">
        <v>63</v>
      </c>
      <c r="K58" s="105"/>
    </row>
  </sheetData>
  <mergeCells count="11">
    <mergeCell ref="A17:D17"/>
    <mergeCell ref="A7:B7"/>
    <mergeCell ref="A10:K10"/>
    <mergeCell ref="A14:D14"/>
    <mergeCell ref="A15:D15"/>
    <mergeCell ref="A16:D16"/>
    <mergeCell ref="C22:D22"/>
    <mergeCell ref="H22:I22"/>
    <mergeCell ref="H25:I25"/>
    <mergeCell ref="B41:B42"/>
    <mergeCell ref="C41:K42"/>
  </mergeCells>
  <printOptions horizontalCentered="1"/>
  <pageMargins left="0.25" right="0.25" top="0.75" bottom="0.75" header="0.3" footer="0.3"/>
  <pageSetup paperSize="9" scale="71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4"/>
  <sheetViews>
    <sheetView showGridLines="0" view="pageBreakPreview" zoomScale="75" zoomScaleNormal="75" zoomScaleSheetLayoutView="75" workbookViewId="0">
      <selection activeCell="K13" sqref="K13"/>
    </sheetView>
  </sheetViews>
  <sheetFormatPr defaultRowHeight="13"/>
  <cols>
    <col min="1" max="1" width="6.1796875" customWidth="1"/>
    <col min="2" max="2" width="11.7265625" customWidth="1"/>
    <col min="3" max="3" width="11.1796875" customWidth="1"/>
    <col min="4" max="4" width="45.1796875" customWidth="1"/>
    <col min="5" max="5" width="14.1796875" customWidth="1"/>
    <col min="6" max="6" width="12" bestFit="1" customWidth="1"/>
    <col min="7" max="7" width="9" customWidth="1"/>
    <col min="8" max="8" width="9.26953125" bestFit="1" customWidth="1"/>
    <col min="9" max="9" width="14.54296875" customWidth="1"/>
    <col min="10" max="10" width="15.453125" customWidth="1"/>
    <col min="11" max="11" width="26" customWidth="1"/>
    <col min="12" max="12" width="7.26953125" customWidth="1"/>
    <col min="13" max="13" width="5.1796875" hidden="1" customWidth="1"/>
    <col min="14" max="14" width="1.54296875" customWidth="1"/>
    <col min="15" max="15" width="15.7265625" bestFit="1" customWidth="1"/>
    <col min="16" max="16" width="10.81640625" bestFit="1" customWidth="1"/>
  </cols>
  <sheetData>
    <row r="1" spans="1:17" ht="15.5">
      <c r="A1" s="1"/>
      <c r="B1" s="1"/>
      <c r="C1" s="2" t="s">
        <v>0</v>
      </c>
      <c r="D1" s="1"/>
      <c r="E1" s="1"/>
      <c r="F1" s="1"/>
      <c r="G1" s="1"/>
      <c r="H1" s="1"/>
      <c r="I1" s="1"/>
      <c r="J1" s="1"/>
      <c r="K1" s="3" t="s">
        <v>1</v>
      </c>
    </row>
    <row r="2" spans="1:17">
      <c r="A2" s="1"/>
      <c r="B2" s="1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7">
      <c r="A3" s="1"/>
      <c r="B3" s="1"/>
      <c r="C3" s="1" t="s">
        <v>3</v>
      </c>
      <c r="D3" s="1"/>
      <c r="E3" s="1"/>
      <c r="F3" s="1"/>
      <c r="G3" s="1"/>
      <c r="H3" s="1"/>
      <c r="I3" s="1"/>
      <c r="J3" s="1"/>
      <c r="K3" s="4"/>
    </row>
    <row r="4" spans="1:17">
      <c r="A4" s="1"/>
      <c r="B4" s="1"/>
      <c r="C4" s="1" t="s">
        <v>4</v>
      </c>
      <c r="D4" s="1"/>
      <c r="E4" s="1"/>
      <c r="F4" s="1"/>
      <c r="G4" s="1"/>
      <c r="H4" s="1"/>
      <c r="I4" s="1"/>
      <c r="J4" s="1"/>
      <c r="K4" s="4"/>
    </row>
    <row r="5" spans="1:17">
      <c r="A5" s="1"/>
      <c r="B5" s="1"/>
      <c r="C5" s="1" t="s">
        <v>5</v>
      </c>
      <c r="D5" s="1"/>
      <c r="E5" s="1"/>
      <c r="F5" s="1"/>
      <c r="G5" s="1"/>
      <c r="H5" s="1"/>
      <c r="I5" s="1"/>
      <c r="J5" s="1"/>
      <c r="K5" s="5"/>
    </row>
    <row r="6" spans="1:17">
      <c r="C6" s="1" t="s">
        <v>6</v>
      </c>
      <c r="D6" s="1"/>
      <c r="E6" s="1"/>
      <c r="F6" s="1"/>
      <c r="G6" s="1"/>
      <c r="H6" s="1"/>
      <c r="I6" s="1"/>
      <c r="J6" s="1"/>
      <c r="K6" s="5"/>
    </row>
    <row r="7" spans="1:17" ht="18">
      <c r="A7" s="228" t="s">
        <v>7</v>
      </c>
      <c r="B7" s="228"/>
      <c r="C7" s="1" t="s">
        <v>8</v>
      </c>
      <c r="D7" s="1"/>
      <c r="E7" s="1"/>
      <c r="F7" s="1"/>
      <c r="G7" s="1"/>
      <c r="H7" s="1"/>
      <c r="I7" s="1"/>
      <c r="J7" s="1"/>
      <c r="K7" s="1"/>
    </row>
    <row r="8" spans="1:17" ht="18">
      <c r="A8" s="6"/>
      <c r="B8" s="6"/>
      <c r="C8" s="1"/>
      <c r="D8" s="1"/>
      <c r="E8" s="1"/>
      <c r="F8" s="1"/>
      <c r="G8" s="1"/>
      <c r="H8" s="1"/>
      <c r="I8" s="1"/>
      <c r="J8" s="1"/>
      <c r="K8" s="1"/>
    </row>
    <row r="9" spans="1:17" ht="18">
      <c r="A9" s="6"/>
      <c r="B9" s="6"/>
      <c r="C9" s="1"/>
      <c r="D9" s="1"/>
      <c r="E9" s="1"/>
      <c r="F9" s="1"/>
      <c r="G9" s="1"/>
      <c r="H9" s="1"/>
      <c r="I9" s="1"/>
      <c r="J9" s="1"/>
      <c r="K9" s="1"/>
    </row>
    <row r="10" spans="1:17" ht="23">
      <c r="A10" s="229" t="s">
        <v>64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</row>
    <row r="11" spans="1:17" ht="26.2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7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7" ht="15.5">
      <c r="A13" s="8"/>
      <c r="B13" s="9"/>
      <c r="C13" s="9"/>
      <c r="D13" s="10"/>
      <c r="E13" s="1"/>
      <c r="F13" s="1"/>
      <c r="G13" s="1"/>
      <c r="H13" s="1"/>
      <c r="I13" s="1" t="s">
        <v>10</v>
      </c>
      <c r="K13" s="11" t="s">
        <v>207</v>
      </c>
      <c r="Q13" s="1" t="s">
        <v>68</v>
      </c>
    </row>
    <row r="14" spans="1:17">
      <c r="A14" s="230" t="s">
        <v>11</v>
      </c>
      <c r="B14" s="230"/>
      <c r="C14" s="230"/>
      <c r="D14" s="230"/>
      <c r="E14" s="1"/>
      <c r="F14" s="1"/>
      <c r="G14" s="1"/>
      <c r="H14" s="1"/>
      <c r="I14" s="1" t="s">
        <v>12</v>
      </c>
      <c r="K14" s="15" t="str">
        <f ca="1">COVER!K14</f>
        <v>: 27 October 2025</v>
      </c>
      <c r="Q14" s="1"/>
    </row>
    <row r="15" spans="1:17" ht="12.75" customHeight="1">
      <c r="A15" s="231" t="s">
        <v>13</v>
      </c>
      <c r="B15" s="231"/>
      <c r="C15" s="231"/>
      <c r="D15" s="231"/>
      <c r="E15" s="1"/>
      <c r="F15" s="1"/>
      <c r="G15" s="1"/>
      <c r="H15" s="1"/>
      <c r="I15" s="1" t="s">
        <v>14</v>
      </c>
      <c r="K15" s="13" t="s">
        <v>65</v>
      </c>
      <c r="Q15" s="107">
        <f ca="1">NOW()</f>
        <v>45957.444290509258</v>
      </c>
    </row>
    <row r="16" spans="1:17" ht="12.75" customHeight="1">
      <c r="A16" s="231" t="s">
        <v>16</v>
      </c>
      <c r="B16" s="231"/>
      <c r="C16" s="231"/>
      <c r="D16" s="231"/>
      <c r="E16" s="1"/>
      <c r="F16" s="1"/>
      <c r="G16" s="1"/>
      <c r="H16" s="1"/>
      <c r="I16" s="1" t="s">
        <v>17</v>
      </c>
      <c r="K16" s="14" t="str">
        <f>COVER!K16</f>
        <v>: 31 December 2026</v>
      </c>
      <c r="Q16" s="1"/>
    </row>
    <row r="17" spans="1:17" ht="12.75" customHeight="1">
      <c r="A17" s="225"/>
      <c r="B17" s="226"/>
      <c r="C17" s="226"/>
      <c r="D17" s="227"/>
      <c r="E17" s="1"/>
      <c r="F17" s="1"/>
      <c r="G17" s="1"/>
      <c r="H17" s="1"/>
      <c r="I17" s="1" t="s">
        <v>19</v>
      </c>
      <c r="K17" s="15" t="str">
        <f ca="1">COVER!K17</f>
        <v>: OCTOBER 2025</v>
      </c>
      <c r="Q17" s="1" t="str">
        <f ca="1">TEXT(Q15,"DD MMMM YYYY")</f>
        <v>27 October 2025</v>
      </c>
    </row>
    <row r="18" spans="1:17">
      <c r="E18" s="1"/>
      <c r="F18" s="1"/>
      <c r="G18" s="1"/>
      <c r="H18" s="1"/>
      <c r="K18" s="16"/>
      <c r="Q18" s="1" t="str">
        <f ca="1">UPPER(TEXT(Q15,"MMMM YYYY"))</f>
        <v>OCTOBER 2025</v>
      </c>
    </row>
    <row r="19" spans="1:17" ht="16.5" customHeight="1">
      <c r="A19" s="1" t="s">
        <v>20</v>
      </c>
      <c r="B19" s="1"/>
      <c r="C19" s="1"/>
      <c r="D19" s="1"/>
      <c r="E19" s="1"/>
      <c r="F19" s="1"/>
      <c r="G19" s="1"/>
      <c r="H19" s="1"/>
      <c r="K19" s="16"/>
    </row>
    <row r="20" spans="1:17">
      <c r="A20" s="1" t="s">
        <v>21</v>
      </c>
      <c r="B20" s="1"/>
      <c r="C20" s="17" t="s">
        <v>22</v>
      </c>
      <c r="D20" s="18"/>
      <c r="E20" s="1"/>
      <c r="F20" s="1"/>
      <c r="G20" s="1"/>
      <c r="H20" s="19" t="s">
        <v>23</v>
      </c>
      <c r="I20" s="20"/>
      <c r="J20" s="1"/>
      <c r="K20" s="16"/>
    </row>
    <row r="21" spans="1:17" ht="12.75" customHeight="1">
      <c r="A21" s="1"/>
      <c r="B21" s="1"/>
      <c r="C21" s="16"/>
      <c r="D21" s="1"/>
      <c r="E21" s="1"/>
      <c r="F21" s="1"/>
      <c r="G21" s="1"/>
      <c r="H21" s="1"/>
      <c r="I21" s="1"/>
      <c r="J21" s="16"/>
      <c r="K21" s="21"/>
    </row>
    <row r="22" spans="1:17">
      <c r="A22" s="22" t="s">
        <v>24</v>
      </c>
      <c r="B22" s="22" t="s">
        <v>25</v>
      </c>
      <c r="C22" s="213" t="s">
        <v>26</v>
      </c>
      <c r="D22" s="213"/>
      <c r="E22" s="22" t="s">
        <v>27</v>
      </c>
      <c r="F22" s="22" t="s">
        <v>28</v>
      </c>
      <c r="G22" s="22" t="s">
        <v>29</v>
      </c>
      <c r="H22" s="214" t="s">
        <v>30</v>
      </c>
      <c r="I22" s="215"/>
      <c r="J22" s="22" t="s">
        <v>31</v>
      </c>
      <c r="K22" s="22" t="s">
        <v>32</v>
      </c>
    </row>
    <row r="23" spans="1:17">
      <c r="A23" s="23"/>
      <c r="B23" s="23"/>
      <c r="C23" s="24" t="str">
        <f>COVER!C23</f>
        <v>LOCATION : RUMBAI</v>
      </c>
      <c r="D23" s="10"/>
      <c r="E23" s="23"/>
      <c r="F23" s="23"/>
      <c r="G23" s="23"/>
      <c r="H23" s="25"/>
      <c r="I23" s="26"/>
      <c r="J23" s="23"/>
      <c r="K23" s="27" t="s">
        <v>34</v>
      </c>
    </row>
    <row r="24" spans="1:17" ht="14">
      <c r="A24" s="28"/>
      <c r="B24" s="28"/>
      <c r="C24" s="29"/>
      <c r="D24" s="30"/>
      <c r="E24" s="31"/>
      <c r="F24" s="31"/>
      <c r="G24" s="31"/>
      <c r="H24" s="32"/>
      <c r="I24" s="33"/>
      <c r="J24" s="31"/>
      <c r="K24" s="31"/>
      <c r="L24" s="34"/>
      <c r="O24" s="34"/>
    </row>
    <row r="25" spans="1:17" ht="14">
      <c r="A25" s="28">
        <v>1</v>
      </c>
      <c r="B25" s="28" t="s">
        <v>35</v>
      </c>
      <c r="C25" s="35" t="str">
        <f>COVER!C25</f>
        <v>SUM VAR OCTOBER 2025 - 1-30 SEPTEMBER 2025</v>
      </c>
      <c r="D25" s="36"/>
      <c r="E25" s="106"/>
      <c r="F25" s="106"/>
      <c r="G25" s="38" t="s">
        <v>36</v>
      </c>
      <c r="H25" s="216" t="str">
        <f>COVER!H25:I25</f>
        <v>ID100054</v>
      </c>
      <c r="I25" s="217"/>
      <c r="J25" s="39">
        <f>COVER!J25</f>
        <v>1066800</v>
      </c>
      <c r="K25" s="39">
        <f>J25</f>
        <v>1066800</v>
      </c>
      <c r="L25" s="34"/>
      <c r="O25" s="34"/>
    </row>
    <row r="26" spans="1:17" ht="14">
      <c r="A26" s="28"/>
      <c r="B26" s="28"/>
      <c r="C26" s="35" t="str">
        <f>COVER!C26</f>
        <v>SGN.</v>
      </c>
      <c r="D26" s="36"/>
      <c r="E26" s="38"/>
      <c r="F26" s="38"/>
      <c r="G26" s="38"/>
      <c r="H26" s="40"/>
      <c r="I26" s="41"/>
      <c r="J26" s="39"/>
      <c r="K26" s="39"/>
      <c r="L26" s="34"/>
      <c r="O26" s="34"/>
    </row>
    <row r="27" spans="1:17" ht="14">
      <c r="A27" s="28"/>
      <c r="B27" s="28"/>
      <c r="C27" s="35"/>
      <c r="D27" s="30"/>
      <c r="E27" s="38"/>
      <c r="F27" s="38"/>
      <c r="G27" s="38"/>
      <c r="H27" s="40"/>
      <c r="I27" s="41"/>
      <c r="J27" s="39"/>
      <c r="K27" s="39"/>
      <c r="L27" s="34"/>
      <c r="O27" s="34"/>
    </row>
    <row r="28" spans="1:17" ht="14">
      <c r="A28" s="28"/>
      <c r="B28" s="28"/>
      <c r="C28" s="35"/>
      <c r="D28" s="30"/>
      <c r="E28" s="38"/>
      <c r="F28" s="38"/>
      <c r="G28" s="38"/>
      <c r="H28" s="40"/>
      <c r="I28" s="41"/>
      <c r="J28" s="39"/>
      <c r="K28" s="39"/>
      <c r="L28" s="34"/>
      <c r="O28" s="34"/>
    </row>
    <row r="29" spans="1:17" s="48" customFormat="1" ht="13.5" customHeight="1">
      <c r="A29" s="28"/>
      <c r="B29" s="43"/>
      <c r="C29" s="29"/>
      <c r="D29" s="30"/>
      <c r="E29" s="44"/>
      <c r="F29" s="44"/>
      <c r="G29" s="44"/>
      <c r="H29" s="45"/>
      <c r="I29" s="46"/>
      <c r="J29" s="47"/>
      <c r="K29" s="47"/>
      <c r="O29" s="49"/>
    </row>
    <row r="30" spans="1:17" s="60" customFormat="1" ht="19.5" customHeight="1">
      <c r="A30" s="50"/>
      <c r="B30" s="51"/>
      <c r="C30" s="52" t="s">
        <v>41</v>
      </c>
      <c r="D30" s="53"/>
      <c r="E30" s="54"/>
      <c r="F30" s="54"/>
      <c r="G30" s="54"/>
      <c r="H30" s="55"/>
      <c r="I30" s="56"/>
      <c r="J30" s="57"/>
      <c r="K30" s="58">
        <f>ROUND((SUM(K25:K28)),0)</f>
        <v>1066800</v>
      </c>
      <c r="L30" s="59"/>
      <c r="O30" s="59"/>
    </row>
    <row r="31" spans="1:17" s="48" customFormat="1" ht="21.75" customHeight="1">
      <c r="A31" s="28"/>
      <c r="B31" s="43"/>
      <c r="C31" s="70"/>
      <c r="D31" s="71"/>
      <c r="E31" s="72"/>
      <c r="F31" s="72"/>
      <c r="G31" s="72"/>
      <c r="H31" s="73"/>
      <c r="I31" s="74"/>
      <c r="J31" s="75"/>
      <c r="K31" s="76"/>
      <c r="L31" s="49"/>
      <c r="O31" s="49"/>
    </row>
    <row r="32" spans="1:17" ht="18" customHeight="1">
      <c r="A32" s="28"/>
      <c r="B32" s="43"/>
      <c r="C32" s="77" t="s">
        <v>45</v>
      </c>
      <c r="D32" s="30"/>
      <c r="E32" s="64"/>
      <c r="F32" s="64"/>
      <c r="G32" s="64"/>
      <c r="H32" s="65"/>
      <c r="I32" s="66"/>
      <c r="J32" s="78"/>
      <c r="K32" s="31"/>
      <c r="L32" s="34"/>
      <c r="O32" s="34"/>
    </row>
    <row r="33" spans="1:15" ht="14">
      <c r="A33" s="43"/>
      <c r="B33" s="43"/>
      <c r="C33" s="77" t="s">
        <v>46</v>
      </c>
      <c r="D33" s="30"/>
      <c r="E33" s="64"/>
      <c r="F33" s="64"/>
      <c r="G33" s="64"/>
      <c r="H33" s="65"/>
      <c r="I33" s="66"/>
      <c r="J33" s="78"/>
      <c r="K33" s="31"/>
      <c r="L33" s="34"/>
      <c r="O33" s="34"/>
    </row>
    <row r="34" spans="1:15" ht="12.75" customHeight="1">
      <c r="A34" s="79"/>
      <c r="B34" s="79"/>
      <c r="C34" s="80"/>
      <c r="D34" s="81"/>
      <c r="E34" s="79"/>
      <c r="F34" s="79"/>
      <c r="G34" s="79"/>
      <c r="H34" s="80"/>
      <c r="I34" s="81"/>
      <c r="J34" s="82"/>
      <c r="K34" s="82"/>
    </row>
    <row r="35" spans="1:15" ht="18.5" thickBot="1">
      <c r="A35" s="1" t="s">
        <v>47</v>
      </c>
      <c r="B35" s="1"/>
      <c r="C35" s="83"/>
      <c r="D35" s="1"/>
      <c r="E35" s="84"/>
      <c r="F35" s="84"/>
      <c r="G35" s="84"/>
      <c r="H35" s="84"/>
      <c r="I35" s="84"/>
      <c r="J35" s="85"/>
      <c r="K35" s="86">
        <f>K30</f>
        <v>1066800</v>
      </c>
      <c r="L35" s="34"/>
      <c r="O35" s="34" t="s">
        <v>66</v>
      </c>
    </row>
    <row r="36" spans="1:15" ht="9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5" s="48" customFormat="1">
      <c r="B37" s="218" t="s">
        <v>48</v>
      </c>
      <c r="C37" s="219" t="str">
        <f>O40</f>
        <v>( Rupiah : One Million Sixty Six Thousand Eight Hundred Only )</v>
      </c>
      <c r="D37" s="220"/>
      <c r="E37" s="220"/>
      <c r="F37" s="220"/>
      <c r="G37" s="220"/>
      <c r="H37" s="220"/>
      <c r="I37" s="220"/>
      <c r="J37" s="220"/>
      <c r="K37" s="221"/>
      <c r="O37" s="48" t="str">
        <f>PROPER([3]!SpellNumber(K35))</f>
        <v xml:space="preserve">One Million Sixty Six Thousand Eight Hundred </v>
      </c>
    </row>
    <row r="38" spans="1:15">
      <c r="A38" s="1"/>
      <c r="B38" s="218"/>
      <c r="C38" s="222"/>
      <c r="D38" s="223"/>
      <c r="E38" s="223"/>
      <c r="F38" s="223"/>
      <c r="G38" s="223"/>
      <c r="H38" s="223"/>
      <c r="I38" s="223"/>
      <c r="J38" s="223"/>
      <c r="K38" s="224"/>
      <c r="O38" s="87" t="s">
        <v>67</v>
      </c>
    </row>
    <row r="39" spans="1:15" ht="15.5">
      <c r="A39" s="1"/>
      <c r="B39" s="88"/>
      <c r="C39" s="89"/>
      <c r="D39" s="89"/>
      <c r="E39" s="89"/>
      <c r="F39" s="89"/>
      <c r="G39" s="89"/>
      <c r="H39" s="89"/>
      <c r="I39" s="89"/>
      <c r="J39" s="89"/>
      <c r="K39" s="89"/>
      <c r="O39" s="87"/>
    </row>
    <row r="40" spans="1:15" ht="15.5">
      <c r="A40" s="1"/>
      <c r="B40" s="88"/>
      <c r="C40" s="89"/>
      <c r="D40" s="89"/>
      <c r="E40" s="89"/>
      <c r="F40" s="89"/>
      <c r="G40" s="89"/>
      <c r="H40" s="89"/>
      <c r="I40" s="89"/>
      <c r="J40" s="89"/>
      <c r="K40" s="89"/>
      <c r="O40" s="87" t="str">
        <f>CONCATENATE(O35,O37,O38)</f>
        <v>( Rupiah : One Million Sixty Six Thousand Eight Hundred Only )</v>
      </c>
    </row>
    <row r="41" spans="1:15" ht="15.5">
      <c r="A41" s="1"/>
      <c r="B41" s="88"/>
      <c r="C41" s="89"/>
      <c r="D41" s="89"/>
      <c r="E41" s="89"/>
      <c r="F41" s="89"/>
      <c r="G41" s="89"/>
      <c r="H41" s="89"/>
      <c r="I41" s="89"/>
      <c r="J41" s="89"/>
      <c r="K41" s="89"/>
      <c r="O41" s="87"/>
    </row>
    <row r="42" spans="1:15" ht="15.5">
      <c r="A42" s="1"/>
      <c r="B42" s="88"/>
      <c r="C42" s="89"/>
      <c r="D42" s="89"/>
      <c r="E42" s="89"/>
      <c r="F42" s="89"/>
      <c r="G42" s="89"/>
      <c r="H42" s="89"/>
      <c r="I42" s="89"/>
      <c r="J42" s="89"/>
      <c r="K42" s="89"/>
      <c r="O42" s="87"/>
    </row>
    <row r="43" spans="1:15">
      <c r="A43" s="1"/>
      <c r="B43" s="88"/>
      <c r="C43" s="90"/>
      <c r="D43" s="90"/>
      <c r="E43" s="90"/>
      <c r="F43" s="90"/>
      <c r="G43" s="90"/>
      <c r="H43" s="90"/>
      <c r="I43" s="90"/>
      <c r="J43" s="90"/>
      <c r="K43" s="90"/>
      <c r="L43" s="87"/>
      <c r="O43" s="87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O44" s="87"/>
    </row>
    <row r="45" spans="1:15">
      <c r="A45" s="1" t="s">
        <v>49</v>
      </c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5">
      <c r="A46" s="1" t="s">
        <v>50</v>
      </c>
      <c r="B46" s="1"/>
      <c r="C46" s="1"/>
      <c r="D46" s="1"/>
      <c r="E46" s="1"/>
      <c r="F46" s="1"/>
      <c r="G46" s="1"/>
      <c r="H46" s="1"/>
      <c r="I46" s="1"/>
      <c r="J46" s="1"/>
      <c r="K46" s="9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5">
      <c r="A49" s="92" t="s">
        <v>51</v>
      </c>
      <c r="B49" s="92"/>
      <c r="C49" s="1"/>
      <c r="D49" s="1"/>
      <c r="E49" s="1"/>
      <c r="F49" s="1"/>
      <c r="G49" s="1"/>
      <c r="H49" s="93"/>
      <c r="I49" s="1"/>
      <c r="J49" s="1"/>
      <c r="K49" s="1"/>
    </row>
    <row r="50" spans="1:11" s="94" customFormat="1" ht="15.5">
      <c r="B50" s="2" t="s">
        <v>45</v>
      </c>
      <c r="C50" s="95"/>
      <c r="D50" s="95"/>
      <c r="E50" s="95"/>
      <c r="F50" s="95"/>
      <c r="G50" s="95"/>
      <c r="H50" s="96"/>
      <c r="I50" s="95"/>
      <c r="J50" s="95"/>
      <c r="K50" s="95"/>
    </row>
    <row r="51" spans="1:11" s="94" customFormat="1" ht="15.5">
      <c r="B51" s="97" t="s">
        <v>52</v>
      </c>
      <c r="C51" s="98"/>
      <c r="D51" s="99" t="s">
        <v>53</v>
      </c>
      <c r="E51" s="98"/>
      <c r="F51" s="100"/>
      <c r="G51" s="95"/>
      <c r="H51" s="96"/>
      <c r="I51" s="95"/>
      <c r="J51" s="95"/>
      <c r="K51" s="101"/>
    </row>
    <row r="52" spans="1:11" s="94" customFormat="1" ht="15.5">
      <c r="B52" s="97" t="s">
        <v>54</v>
      </c>
      <c r="C52" s="98"/>
      <c r="D52" s="102" t="s">
        <v>55</v>
      </c>
      <c r="E52" s="98"/>
      <c r="F52" s="100"/>
      <c r="G52" s="95"/>
      <c r="H52" s="96"/>
      <c r="I52" s="95"/>
    </row>
    <row r="53" spans="1:11" s="94" customFormat="1" ht="15.5">
      <c r="B53" s="97" t="s">
        <v>56</v>
      </c>
      <c r="C53" s="103"/>
      <c r="D53" s="99" t="s">
        <v>57</v>
      </c>
      <c r="E53" s="103"/>
      <c r="F53" s="100"/>
      <c r="G53" s="95"/>
      <c r="H53" s="96"/>
      <c r="I53" s="95"/>
      <c r="J53" s="104" t="s">
        <v>58</v>
      </c>
      <c r="K53" s="105" t="s">
        <v>184</v>
      </c>
    </row>
    <row r="54" spans="1:11" s="94" customFormat="1" ht="15.5">
      <c r="B54" s="97" t="s">
        <v>60</v>
      </c>
      <c r="C54" s="103"/>
      <c r="D54" s="102" t="s">
        <v>61</v>
      </c>
      <c r="E54" s="103"/>
      <c r="F54" s="100"/>
      <c r="G54" s="95"/>
      <c r="H54" s="96"/>
      <c r="I54" s="95"/>
      <c r="J54" s="104" t="s">
        <v>62</v>
      </c>
      <c r="K54" s="105" t="s">
        <v>185</v>
      </c>
    </row>
  </sheetData>
  <mergeCells count="11">
    <mergeCell ref="A17:D17"/>
    <mergeCell ref="A7:B7"/>
    <mergeCell ref="A10:K10"/>
    <mergeCell ref="A14:D14"/>
    <mergeCell ref="A15:D15"/>
    <mergeCell ref="A16:D16"/>
    <mergeCell ref="C22:D22"/>
    <mergeCell ref="H22:I22"/>
    <mergeCell ref="H25:I25"/>
    <mergeCell ref="B37:B38"/>
    <mergeCell ref="C37:K38"/>
  </mergeCells>
  <printOptions horizontalCentered="1"/>
  <pageMargins left="0.25" right="0.25" top="0.75" bottom="0.75" header="0.3" footer="0.3"/>
  <pageSetup paperSize="9" scale="55" orientation="portrait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83BEF-7734-4A0D-B0F0-BB56925A2A05}">
  <sheetPr>
    <tabColor rgb="FFFF0000"/>
  </sheetPr>
  <dimension ref="A2:N55"/>
  <sheetViews>
    <sheetView tabSelected="1" view="pageBreakPreview" topLeftCell="A23" zoomScale="70" zoomScaleNormal="100" zoomScaleSheetLayoutView="70" workbookViewId="0">
      <selection activeCell="N38" sqref="N38"/>
    </sheetView>
  </sheetViews>
  <sheetFormatPr defaultColWidth="9.1796875" defaultRowHeight="14.5"/>
  <cols>
    <col min="1" max="1" width="6.1796875" style="182" customWidth="1"/>
    <col min="2" max="2" width="30.453125" style="182" customWidth="1"/>
    <col min="3" max="3" width="19.81640625" style="182" bestFit="1" customWidth="1"/>
    <col min="4" max="4" width="16.1796875" style="182" customWidth="1"/>
    <col min="5" max="5" width="13.1796875" style="182" customWidth="1"/>
    <col min="6" max="6" width="20.26953125" style="182" customWidth="1"/>
    <col min="7" max="7" width="14.81640625" style="182" customWidth="1"/>
    <col min="8" max="8" width="17.7265625" style="182" bestFit="1" customWidth="1"/>
    <col min="9" max="9" width="13.1796875" style="182" customWidth="1"/>
    <col min="10" max="10" width="20.1796875" style="182" customWidth="1"/>
    <col min="11" max="13" width="9.1796875" style="182"/>
    <col min="14" max="14" width="17.26953125" style="182" customWidth="1"/>
    <col min="15" max="16384" width="9.1796875" style="182"/>
  </cols>
  <sheetData>
    <row r="2" spans="1:10" ht="17.5">
      <c r="C2" s="239" t="s">
        <v>45</v>
      </c>
      <c r="D2" s="239"/>
      <c r="E2" s="239"/>
      <c r="F2" s="239"/>
      <c r="G2" s="239"/>
      <c r="H2" s="239"/>
      <c r="I2" s="239"/>
      <c r="J2" s="239"/>
    </row>
    <row r="3" spans="1:10" ht="17.5">
      <c r="C3" s="239" t="s">
        <v>70</v>
      </c>
      <c r="D3" s="239"/>
      <c r="E3" s="239"/>
      <c r="F3" s="239"/>
      <c r="G3" s="239"/>
      <c r="H3" s="239"/>
      <c r="I3" s="239"/>
      <c r="J3" s="239"/>
    </row>
    <row r="4" spans="1:10" ht="17.5">
      <c r="C4" s="239" t="s">
        <v>71</v>
      </c>
      <c r="D4" s="239"/>
      <c r="E4" s="239"/>
      <c r="F4" s="239"/>
      <c r="G4" s="239"/>
      <c r="H4" s="239"/>
      <c r="I4" s="239"/>
      <c r="J4" s="239"/>
    </row>
    <row r="5" spans="1:10" ht="17.5">
      <c r="C5" s="239" t="s">
        <v>11</v>
      </c>
      <c r="D5" s="239"/>
      <c r="E5" s="239"/>
      <c r="F5" s="239"/>
      <c r="G5" s="239"/>
      <c r="H5" s="239"/>
      <c r="I5" s="239"/>
      <c r="J5" s="239"/>
    </row>
    <row r="6" spans="1:10" ht="17.5">
      <c r="C6" s="239" t="s">
        <v>198</v>
      </c>
      <c r="D6" s="239"/>
      <c r="E6" s="239"/>
      <c r="F6" s="239"/>
      <c r="G6" s="239"/>
      <c r="H6" s="239"/>
      <c r="I6" s="239"/>
      <c r="J6" s="239"/>
    </row>
    <row r="7" spans="1:10">
      <c r="A7" s="183"/>
    </row>
    <row r="8" spans="1:10">
      <c r="A8" s="183"/>
    </row>
    <row r="9" spans="1:10">
      <c r="A9" s="183"/>
    </row>
    <row r="10" spans="1:10">
      <c r="A10" s="183"/>
    </row>
    <row r="11" spans="1:10">
      <c r="A11" s="183"/>
    </row>
    <row r="13" spans="1:10" ht="18.5">
      <c r="A13" s="183" t="s">
        <v>72</v>
      </c>
      <c r="B13" s="183"/>
      <c r="C13" s="184"/>
    </row>
    <row r="14" spans="1:10" ht="15" thickBot="1"/>
    <row r="15" spans="1:10" ht="15">
      <c r="A15" s="185" t="s">
        <v>24</v>
      </c>
      <c r="B15" s="240" t="s">
        <v>26</v>
      </c>
      <c r="C15" s="240"/>
      <c r="D15" s="240"/>
      <c r="E15" s="240"/>
      <c r="F15" s="240"/>
      <c r="G15" s="240"/>
      <c r="H15" s="240"/>
      <c r="I15" s="240" t="s">
        <v>73</v>
      </c>
      <c r="J15" s="241"/>
    </row>
    <row r="16" spans="1:10" ht="15.5">
      <c r="A16" s="186"/>
      <c r="B16" s="187" t="s">
        <v>74</v>
      </c>
      <c r="C16" s="188"/>
      <c r="D16" s="189" t="s">
        <v>75</v>
      </c>
      <c r="E16" s="189" t="s">
        <v>76</v>
      </c>
      <c r="F16" s="189" t="s">
        <v>32</v>
      </c>
      <c r="G16" s="189" t="s">
        <v>77</v>
      </c>
      <c r="H16" s="190" t="s">
        <v>78</v>
      </c>
      <c r="I16" s="232">
        <v>45901</v>
      </c>
      <c r="J16" s="233"/>
    </row>
    <row r="17" spans="1:13" ht="15.5">
      <c r="A17" s="191">
        <v>1</v>
      </c>
      <c r="B17" s="192" t="s">
        <v>79</v>
      </c>
      <c r="C17" s="108" t="s">
        <v>80</v>
      </c>
      <c r="D17" s="193"/>
      <c r="E17" s="109">
        <v>28901.734104046242</v>
      </c>
      <c r="F17" s="194">
        <f>D17*E17</f>
        <v>0</v>
      </c>
      <c r="G17" s="194">
        <f>F17*5.5%</f>
        <v>0</v>
      </c>
      <c r="H17" s="194">
        <f>F17+G17</f>
        <v>0</v>
      </c>
      <c r="I17" s="234"/>
      <c r="J17" s="233"/>
      <c r="M17" s="195"/>
    </row>
    <row r="18" spans="1:13" ht="15.5">
      <c r="A18" s="191">
        <v>2</v>
      </c>
      <c r="B18" s="192" t="s">
        <v>83</v>
      </c>
      <c r="C18" s="108" t="s">
        <v>81</v>
      </c>
      <c r="D18" s="196"/>
      <c r="E18" s="109">
        <v>21248.196358381501</v>
      </c>
      <c r="F18" s="197">
        <f t="shared" ref="F18:F45" si="0">D18*E18</f>
        <v>0</v>
      </c>
      <c r="G18" s="197">
        <f t="shared" ref="G18:G45" si="1">F18*5.5%</f>
        <v>0</v>
      </c>
      <c r="H18" s="197">
        <f t="shared" ref="H18:H38" si="2">F18+G18</f>
        <v>0</v>
      </c>
      <c r="I18" s="234"/>
      <c r="J18" s="233"/>
      <c r="M18" s="195"/>
    </row>
    <row r="19" spans="1:13" ht="15.5">
      <c r="A19" s="191">
        <v>3</v>
      </c>
      <c r="B19" s="192" t="s">
        <v>84</v>
      </c>
      <c r="C19" s="108" t="s">
        <v>81</v>
      </c>
      <c r="D19" s="196"/>
      <c r="E19" s="109">
        <v>21248.196358381501</v>
      </c>
      <c r="F19" s="197">
        <f t="shared" si="0"/>
        <v>0</v>
      </c>
      <c r="G19" s="197">
        <f>F19*5.5%</f>
        <v>0</v>
      </c>
      <c r="H19" s="197">
        <f t="shared" si="2"/>
        <v>0</v>
      </c>
      <c r="I19" s="234"/>
      <c r="J19" s="233"/>
      <c r="M19" s="195"/>
    </row>
    <row r="20" spans="1:13" ht="15.5">
      <c r="A20" s="191">
        <v>4</v>
      </c>
      <c r="B20" s="192" t="s">
        <v>85</v>
      </c>
      <c r="C20" s="108" t="s">
        <v>81</v>
      </c>
      <c r="D20" s="196"/>
      <c r="E20" s="109">
        <v>21248.196358381501</v>
      </c>
      <c r="F20" s="197">
        <f t="shared" si="0"/>
        <v>0</v>
      </c>
      <c r="G20" s="197">
        <f t="shared" si="1"/>
        <v>0</v>
      </c>
      <c r="H20" s="197">
        <f t="shared" si="2"/>
        <v>0</v>
      </c>
      <c r="I20" s="234"/>
      <c r="J20" s="233"/>
      <c r="M20" s="195"/>
    </row>
    <row r="21" spans="1:13" ht="15.5">
      <c r="A21" s="191">
        <v>5</v>
      </c>
      <c r="B21" s="192" t="s">
        <v>86</v>
      </c>
      <c r="C21" s="108" t="s">
        <v>81</v>
      </c>
      <c r="D21" s="196"/>
      <c r="E21" s="109">
        <v>21248.196358381501</v>
      </c>
      <c r="F21" s="197">
        <f t="shared" si="0"/>
        <v>0</v>
      </c>
      <c r="G21" s="197">
        <f>F21*5.5%</f>
        <v>0</v>
      </c>
      <c r="H21" s="197">
        <f t="shared" si="2"/>
        <v>0</v>
      </c>
      <c r="I21" s="234"/>
      <c r="J21" s="233"/>
      <c r="M21" s="195"/>
    </row>
    <row r="22" spans="1:13" ht="15.5">
      <c r="A22" s="191">
        <v>6</v>
      </c>
      <c r="B22" s="192" t="s">
        <v>87</v>
      </c>
      <c r="C22" s="108" t="s">
        <v>81</v>
      </c>
      <c r="D22" s="196"/>
      <c r="E22" s="109">
        <v>21248.196358381501</v>
      </c>
      <c r="F22" s="197">
        <f t="shared" si="0"/>
        <v>0</v>
      </c>
      <c r="G22" s="197">
        <f t="shared" si="1"/>
        <v>0</v>
      </c>
      <c r="H22" s="197">
        <f t="shared" si="2"/>
        <v>0</v>
      </c>
      <c r="I22" s="234"/>
      <c r="J22" s="233"/>
      <c r="M22" s="195"/>
    </row>
    <row r="23" spans="1:13" ht="15.5">
      <c r="A23" s="191">
        <v>7</v>
      </c>
      <c r="B23" s="192" t="s">
        <v>88</v>
      </c>
      <c r="C23" s="108" t="s">
        <v>94</v>
      </c>
      <c r="D23" s="196"/>
      <c r="E23" s="109">
        <v>31791.907514450864</v>
      </c>
      <c r="F23" s="197">
        <f t="shared" si="0"/>
        <v>0</v>
      </c>
      <c r="G23" s="197">
        <f t="shared" si="1"/>
        <v>0</v>
      </c>
      <c r="H23" s="197">
        <f t="shared" si="2"/>
        <v>0</v>
      </c>
      <c r="I23" s="234"/>
      <c r="J23" s="233"/>
      <c r="M23" s="195"/>
    </row>
    <row r="24" spans="1:13" ht="15.5">
      <c r="A24" s="191">
        <v>8</v>
      </c>
      <c r="B24" s="192" t="s">
        <v>89</v>
      </c>
      <c r="C24" s="108" t="s">
        <v>81</v>
      </c>
      <c r="D24" s="196">
        <f>'OT 6-1 FC'!R393+'OT 6-1 FC'!R400</f>
        <v>7</v>
      </c>
      <c r="E24" s="109">
        <v>21248.196358381501</v>
      </c>
      <c r="F24" s="197">
        <f t="shared" si="0"/>
        <v>148737.3745086705</v>
      </c>
      <c r="G24" s="197">
        <f t="shared" si="1"/>
        <v>8180.5555979768778</v>
      </c>
      <c r="H24" s="197">
        <f t="shared" si="2"/>
        <v>156917.93010664737</v>
      </c>
      <c r="I24" s="234"/>
      <c r="J24" s="233"/>
      <c r="M24" s="195"/>
    </row>
    <row r="25" spans="1:13" ht="15.5">
      <c r="A25" s="191">
        <v>9</v>
      </c>
      <c r="B25" s="192" t="s">
        <v>90</v>
      </c>
      <c r="C25" s="108" t="s">
        <v>81</v>
      </c>
      <c r="D25" s="196"/>
      <c r="E25" s="109">
        <v>21248.196358381501</v>
      </c>
      <c r="F25" s="197">
        <f t="shared" si="0"/>
        <v>0</v>
      </c>
      <c r="G25" s="197">
        <f t="shared" si="1"/>
        <v>0</v>
      </c>
      <c r="H25" s="197">
        <f t="shared" si="2"/>
        <v>0</v>
      </c>
      <c r="I25" s="234"/>
      <c r="J25" s="233"/>
      <c r="M25" s="195"/>
    </row>
    <row r="26" spans="1:13" ht="15.5">
      <c r="A26" s="191">
        <v>10</v>
      </c>
      <c r="B26" s="192" t="s">
        <v>91</v>
      </c>
      <c r="C26" s="108" t="s">
        <v>92</v>
      </c>
      <c r="D26" s="196"/>
      <c r="E26" s="109">
        <v>46242.774566473985</v>
      </c>
      <c r="F26" s="197">
        <f t="shared" si="0"/>
        <v>0</v>
      </c>
      <c r="G26" s="197">
        <f t="shared" si="1"/>
        <v>0</v>
      </c>
      <c r="H26" s="197">
        <f t="shared" si="2"/>
        <v>0</v>
      </c>
      <c r="I26" s="234"/>
      <c r="J26" s="233"/>
      <c r="M26" s="195"/>
    </row>
    <row r="27" spans="1:13" ht="15.5">
      <c r="A27" s="191">
        <v>11</v>
      </c>
      <c r="B27" s="192" t="s">
        <v>93</v>
      </c>
      <c r="C27" s="108" t="s">
        <v>94</v>
      </c>
      <c r="D27" s="196"/>
      <c r="E27" s="109">
        <v>21387.283236994219</v>
      </c>
      <c r="F27" s="197">
        <f t="shared" si="0"/>
        <v>0</v>
      </c>
      <c r="G27" s="197">
        <f>F27*5.5%</f>
        <v>0</v>
      </c>
      <c r="H27" s="197">
        <f t="shared" si="2"/>
        <v>0</v>
      </c>
      <c r="I27" s="234"/>
      <c r="J27" s="233"/>
      <c r="M27" s="195"/>
    </row>
    <row r="28" spans="1:13" ht="15.5">
      <c r="A28" s="191">
        <v>12</v>
      </c>
      <c r="B28" s="192" t="s">
        <v>95</v>
      </c>
      <c r="C28" s="108" t="s">
        <v>94</v>
      </c>
      <c r="D28" s="196"/>
      <c r="E28" s="109">
        <v>21387.283236994219</v>
      </c>
      <c r="F28" s="197">
        <f t="shared" si="0"/>
        <v>0</v>
      </c>
      <c r="G28" s="197">
        <f t="shared" si="1"/>
        <v>0</v>
      </c>
      <c r="H28" s="197">
        <f t="shared" si="2"/>
        <v>0</v>
      </c>
      <c r="I28" s="234"/>
      <c r="J28" s="233"/>
      <c r="M28" s="195"/>
    </row>
    <row r="29" spans="1:13" ht="15.5">
      <c r="A29" s="191">
        <v>13</v>
      </c>
      <c r="B29" s="192" t="s">
        <v>96</v>
      </c>
      <c r="C29" s="108" t="s">
        <v>94</v>
      </c>
      <c r="D29" s="196"/>
      <c r="E29" s="109">
        <v>21387.283236994219</v>
      </c>
      <c r="F29" s="197">
        <f t="shared" si="0"/>
        <v>0</v>
      </c>
      <c r="G29" s="197">
        <f>F29*5.5%</f>
        <v>0</v>
      </c>
      <c r="H29" s="197">
        <f t="shared" si="2"/>
        <v>0</v>
      </c>
      <c r="I29" s="234"/>
      <c r="J29" s="233"/>
      <c r="M29" s="195"/>
    </row>
    <row r="30" spans="1:13" ht="15.5">
      <c r="A30" s="191">
        <v>14</v>
      </c>
      <c r="B30" s="192" t="s">
        <v>97</v>
      </c>
      <c r="C30" s="108" t="s">
        <v>98</v>
      </c>
      <c r="D30" s="196"/>
      <c r="E30" s="109">
        <v>24994.387283236993</v>
      </c>
      <c r="F30" s="197">
        <f t="shared" si="0"/>
        <v>0</v>
      </c>
      <c r="G30" s="197">
        <f t="shared" si="1"/>
        <v>0</v>
      </c>
      <c r="H30" s="197">
        <f t="shared" si="2"/>
        <v>0</v>
      </c>
      <c r="I30" s="234"/>
      <c r="J30" s="233"/>
      <c r="M30" s="195"/>
    </row>
    <row r="31" spans="1:13" ht="15.5">
      <c r="A31" s="191">
        <v>15</v>
      </c>
      <c r="B31" s="192" t="s">
        <v>99</v>
      </c>
      <c r="C31" s="108" t="s">
        <v>98</v>
      </c>
      <c r="D31" s="196">
        <f>'OT 6-1 FC'!R709+'OT 6-1 FC'!R712+'OT 6-1 FC'!R697+'OT 6-1 FC'!R698</f>
        <v>14</v>
      </c>
      <c r="E31" s="109">
        <v>24994.387283236993</v>
      </c>
      <c r="F31" s="197">
        <f t="shared" si="0"/>
        <v>349921.42196531792</v>
      </c>
      <c r="G31" s="197">
        <f t="shared" si="1"/>
        <v>19245.678208092486</v>
      </c>
      <c r="H31" s="197">
        <f t="shared" si="2"/>
        <v>369167.10017341038</v>
      </c>
      <c r="I31" s="234"/>
      <c r="J31" s="233"/>
      <c r="M31" s="195"/>
    </row>
    <row r="32" spans="1:13" ht="15.5">
      <c r="A32" s="191">
        <v>16</v>
      </c>
      <c r="B32" s="192" t="s">
        <v>100</v>
      </c>
      <c r="C32" s="108" t="s">
        <v>101</v>
      </c>
      <c r="D32" s="196">
        <f>'OT 6-1 FC'!R754+'OT 6-1 FC'!R746+'OT 6-1 FC'!R751+'OT 6-1 FC'!R739+'OT 6-1 FC'!R740</f>
        <v>17.5</v>
      </c>
      <c r="E32" s="109">
        <v>24994.387283236993</v>
      </c>
      <c r="F32" s="197">
        <f t="shared" si="0"/>
        <v>437401.77745664737</v>
      </c>
      <c r="G32" s="197">
        <f t="shared" si="1"/>
        <v>24057.097760115605</v>
      </c>
      <c r="H32" s="197">
        <f t="shared" si="2"/>
        <v>461458.875216763</v>
      </c>
      <c r="I32" s="234"/>
      <c r="J32" s="233"/>
      <c r="M32" s="195"/>
    </row>
    <row r="33" spans="1:14" ht="15.5">
      <c r="A33" s="191">
        <v>17</v>
      </c>
      <c r="B33" s="192" t="s">
        <v>102</v>
      </c>
      <c r="C33" s="108" t="s">
        <v>103</v>
      </c>
      <c r="D33" s="196"/>
      <c r="E33" s="109">
        <v>24994.387283236993</v>
      </c>
      <c r="F33" s="197">
        <f t="shared" si="0"/>
        <v>0</v>
      </c>
      <c r="G33" s="197">
        <f t="shared" si="1"/>
        <v>0</v>
      </c>
      <c r="H33" s="197">
        <f t="shared" si="2"/>
        <v>0</v>
      </c>
      <c r="I33" s="234"/>
      <c r="J33" s="233"/>
      <c r="M33" s="195"/>
    </row>
    <row r="34" spans="1:14" ht="15.5">
      <c r="A34" s="191">
        <v>18</v>
      </c>
      <c r="B34" s="192" t="s">
        <v>104</v>
      </c>
      <c r="C34" s="108" t="s">
        <v>105</v>
      </c>
      <c r="D34" s="196"/>
      <c r="E34" s="109">
        <v>24994.387283236993</v>
      </c>
      <c r="F34" s="197">
        <f t="shared" si="0"/>
        <v>0</v>
      </c>
      <c r="G34" s="197">
        <f t="shared" si="1"/>
        <v>0</v>
      </c>
      <c r="H34" s="197">
        <f t="shared" si="2"/>
        <v>0</v>
      </c>
      <c r="I34" s="234"/>
      <c r="J34" s="233"/>
      <c r="M34" s="195"/>
    </row>
    <row r="35" spans="1:14" ht="15.5">
      <c r="A35" s="191">
        <v>19</v>
      </c>
      <c r="B35" s="192" t="s">
        <v>106</v>
      </c>
      <c r="C35" s="108" t="s">
        <v>81</v>
      </c>
      <c r="D35" s="196"/>
      <c r="E35" s="109">
        <v>21248.196358381501</v>
      </c>
      <c r="F35" s="197">
        <f t="shared" si="0"/>
        <v>0</v>
      </c>
      <c r="G35" s="197">
        <f t="shared" si="1"/>
        <v>0</v>
      </c>
      <c r="H35" s="197">
        <f t="shared" si="2"/>
        <v>0</v>
      </c>
      <c r="I35" s="234"/>
      <c r="J35" s="233"/>
      <c r="M35" s="195"/>
    </row>
    <row r="36" spans="1:14" ht="15.5">
      <c r="A36" s="191">
        <v>20</v>
      </c>
      <c r="B36" s="192" t="s">
        <v>107</v>
      </c>
      <c r="C36" s="108" t="s">
        <v>81</v>
      </c>
      <c r="D36" s="196"/>
      <c r="E36" s="109">
        <v>21456.716763005781</v>
      </c>
      <c r="F36" s="197">
        <f t="shared" si="0"/>
        <v>0</v>
      </c>
      <c r="G36" s="197">
        <f t="shared" si="1"/>
        <v>0</v>
      </c>
      <c r="H36" s="197">
        <f t="shared" si="2"/>
        <v>0</v>
      </c>
      <c r="I36" s="234"/>
      <c r="J36" s="233"/>
      <c r="M36" s="195"/>
    </row>
    <row r="37" spans="1:14" ht="15.5">
      <c r="A37" s="191">
        <v>21</v>
      </c>
      <c r="B37" s="192" t="s">
        <v>114</v>
      </c>
      <c r="C37" s="108" t="s">
        <v>81</v>
      </c>
      <c r="D37" s="196"/>
      <c r="E37" s="109">
        <v>21248.196358381501</v>
      </c>
      <c r="F37" s="197">
        <f t="shared" si="0"/>
        <v>0</v>
      </c>
      <c r="G37" s="197">
        <f t="shared" si="1"/>
        <v>0</v>
      </c>
      <c r="H37" s="197">
        <f t="shared" si="2"/>
        <v>0</v>
      </c>
      <c r="I37" s="234"/>
      <c r="J37" s="233"/>
      <c r="M37" s="195"/>
    </row>
    <row r="38" spans="1:14" ht="15.5">
      <c r="A38" s="191">
        <v>22</v>
      </c>
      <c r="B38" s="192" t="s">
        <v>108</v>
      </c>
      <c r="C38" s="108" t="s">
        <v>94</v>
      </c>
      <c r="D38" s="196"/>
      <c r="E38" s="109">
        <v>21387.283236994219</v>
      </c>
      <c r="F38" s="197">
        <f t="shared" si="0"/>
        <v>0</v>
      </c>
      <c r="G38" s="197">
        <f t="shared" si="1"/>
        <v>0</v>
      </c>
      <c r="H38" s="197">
        <f t="shared" si="2"/>
        <v>0</v>
      </c>
      <c r="I38" s="234"/>
      <c r="J38" s="233"/>
      <c r="M38" s="195"/>
    </row>
    <row r="39" spans="1:14" ht="15.5">
      <c r="A39" s="191">
        <v>23</v>
      </c>
      <c r="B39" s="192" t="s">
        <v>109</v>
      </c>
      <c r="C39" s="108" t="s">
        <v>110</v>
      </c>
      <c r="D39" s="196"/>
      <c r="E39" s="109">
        <v>41676.300578034679</v>
      </c>
      <c r="F39" s="194">
        <f t="shared" si="0"/>
        <v>0</v>
      </c>
      <c r="G39" s="194">
        <f t="shared" si="1"/>
        <v>0</v>
      </c>
      <c r="H39" s="194">
        <f>F39+G39</f>
        <v>0</v>
      </c>
      <c r="I39" s="234"/>
      <c r="J39" s="233"/>
      <c r="M39" s="195"/>
    </row>
    <row r="40" spans="1:14" ht="15.5">
      <c r="A40" s="191">
        <v>24</v>
      </c>
      <c r="B40" s="192" t="s">
        <v>115</v>
      </c>
      <c r="C40" s="108" t="s">
        <v>81</v>
      </c>
      <c r="D40" s="196"/>
      <c r="E40" s="109">
        <v>21456.716763005781</v>
      </c>
      <c r="F40" s="194">
        <f t="shared" si="0"/>
        <v>0</v>
      </c>
      <c r="G40" s="194">
        <f t="shared" si="1"/>
        <v>0</v>
      </c>
      <c r="H40" s="194">
        <f t="shared" ref="H40:H45" si="3">F40+G40</f>
        <v>0</v>
      </c>
      <c r="I40" s="234"/>
      <c r="J40" s="233"/>
      <c r="M40" s="195"/>
    </row>
    <row r="41" spans="1:14" ht="15.5">
      <c r="A41" s="191">
        <v>25</v>
      </c>
      <c r="B41" s="192" t="s">
        <v>188</v>
      </c>
      <c r="C41" s="108" t="s">
        <v>81</v>
      </c>
      <c r="D41" s="196">
        <f>'OT 6-1 FC'!R1332</f>
        <v>3.5</v>
      </c>
      <c r="E41" s="109">
        <v>21456.716763005781</v>
      </c>
      <c r="F41" s="194">
        <f t="shared" si="0"/>
        <v>75098.508670520241</v>
      </c>
      <c r="G41" s="194">
        <f t="shared" si="1"/>
        <v>4130.4179768786134</v>
      </c>
      <c r="H41" s="194">
        <f t="shared" si="3"/>
        <v>79228.926647398854</v>
      </c>
      <c r="I41" s="234"/>
      <c r="J41" s="233"/>
      <c r="M41" s="195"/>
    </row>
    <row r="42" spans="1:14" ht="15.5">
      <c r="A42" s="191">
        <v>26</v>
      </c>
      <c r="B42" s="192" t="s">
        <v>200</v>
      </c>
      <c r="C42" s="108" t="s">
        <v>81</v>
      </c>
      <c r="D42" s="196"/>
      <c r="E42" s="109">
        <v>21280.757225433525</v>
      </c>
      <c r="F42" s="194">
        <f t="shared" si="0"/>
        <v>0</v>
      </c>
      <c r="G42" s="194">
        <f t="shared" si="1"/>
        <v>0</v>
      </c>
      <c r="H42" s="194">
        <f t="shared" si="3"/>
        <v>0</v>
      </c>
      <c r="I42" s="234"/>
      <c r="J42" s="233"/>
      <c r="M42" s="195"/>
    </row>
    <row r="43" spans="1:14" ht="15.5">
      <c r="A43" s="191">
        <v>27</v>
      </c>
      <c r="B43" s="192" t="s">
        <v>201</v>
      </c>
      <c r="C43" s="108" t="s">
        <v>81</v>
      </c>
      <c r="D43" s="196"/>
      <c r="E43" s="109">
        <v>21280.757225433525</v>
      </c>
      <c r="F43" s="194">
        <f t="shared" si="0"/>
        <v>0</v>
      </c>
      <c r="G43" s="194">
        <f t="shared" si="1"/>
        <v>0</v>
      </c>
      <c r="H43" s="194">
        <f t="shared" si="3"/>
        <v>0</v>
      </c>
      <c r="I43" s="234"/>
      <c r="J43" s="233"/>
      <c r="M43" s="195"/>
    </row>
    <row r="44" spans="1:14" ht="15.5">
      <c r="A44" s="191">
        <v>28</v>
      </c>
      <c r="B44" s="192" t="s">
        <v>202</v>
      </c>
      <c r="C44" s="108" t="s">
        <v>203</v>
      </c>
      <c r="D44" s="196"/>
      <c r="E44" s="109">
        <v>21280.757225433525</v>
      </c>
      <c r="F44" s="194">
        <f t="shared" si="0"/>
        <v>0</v>
      </c>
      <c r="G44" s="194">
        <f t="shared" si="1"/>
        <v>0</v>
      </c>
      <c r="H44" s="194">
        <f t="shared" si="3"/>
        <v>0</v>
      </c>
      <c r="I44" s="234"/>
      <c r="J44" s="233"/>
      <c r="M44" s="195"/>
    </row>
    <row r="45" spans="1:14" ht="15.5">
      <c r="A45" s="191">
        <v>29</v>
      </c>
      <c r="B45" s="192" t="s">
        <v>204</v>
      </c>
      <c r="C45" s="108" t="s">
        <v>205</v>
      </c>
      <c r="D45" s="196"/>
      <c r="E45" s="109">
        <v>37572.254335260113</v>
      </c>
      <c r="F45" s="194">
        <f t="shared" si="0"/>
        <v>0</v>
      </c>
      <c r="G45" s="194">
        <f t="shared" si="1"/>
        <v>0</v>
      </c>
      <c r="H45" s="194">
        <f t="shared" si="3"/>
        <v>0</v>
      </c>
      <c r="I45" s="234"/>
      <c r="J45" s="233"/>
      <c r="M45" s="195"/>
    </row>
    <row r="46" spans="1:14" ht="15.5">
      <c r="A46" s="191"/>
      <c r="B46" s="192"/>
      <c r="C46" s="198"/>
      <c r="D46" s="199"/>
      <c r="E46" s="200"/>
      <c r="F46" s="201">
        <f>SUM(F17:F45)</f>
        <v>1011159.0826011561</v>
      </c>
      <c r="G46" s="201">
        <f>SUM(G17:G45)</f>
        <v>55613.749543063583</v>
      </c>
      <c r="H46" s="202">
        <f>MROUND(SUM(H17:H45),100)</f>
        <v>1066800</v>
      </c>
      <c r="I46" s="234"/>
      <c r="J46" s="233"/>
      <c r="M46" s="195">
        <f t="shared" ref="M46:M47" si="4">E46-L46</f>
        <v>0</v>
      </c>
      <c r="N46" s="203">
        <v>1700800</v>
      </c>
    </row>
    <row r="47" spans="1:14" ht="16" thickBot="1">
      <c r="A47" s="204"/>
      <c r="B47" s="205"/>
      <c r="C47" s="206"/>
      <c r="D47" s="207"/>
      <c r="E47" s="207"/>
      <c r="F47" s="208"/>
      <c r="G47" s="208"/>
      <c r="H47" s="208"/>
      <c r="I47" s="235"/>
      <c r="J47" s="236"/>
      <c r="M47" s="195">
        <f t="shared" si="4"/>
        <v>0</v>
      </c>
      <c r="N47" s="203">
        <v>13201900</v>
      </c>
    </row>
    <row r="48" spans="1:14" ht="15.5">
      <c r="A48" s="209"/>
      <c r="B48" s="237" t="s">
        <v>111</v>
      </c>
      <c r="C48" s="237"/>
      <c r="D48" s="237"/>
      <c r="E48" s="237"/>
      <c r="F48" s="237"/>
      <c r="G48" s="237"/>
      <c r="H48" s="237"/>
      <c r="I48" s="237"/>
      <c r="J48" s="237"/>
      <c r="N48" s="203"/>
    </row>
    <row r="49" spans="1:14" ht="15.5">
      <c r="A49" s="210"/>
      <c r="B49" s="238" t="s">
        <v>112</v>
      </c>
      <c r="C49" s="238"/>
      <c r="D49" s="238"/>
      <c r="E49" s="238"/>
      <c r="F49" s="238"/>
      <c r="G49" s="238"/>
      <c r="H49" s="238"/>
      <c r="I49" s="238"/>
      <c r="J49" s="238"/>
      <c r="N49" s="203"/>
    </row>
    <row r="50" spans="1:14">
      <c r="A50" s="211"/>
      <c r="B50" s="211"/>
      <c r="C50" s="110"/>
      <c r="D50" s="183"/>
      <c r="E50" s="183"/>
      <c r="F50" s="183"/>
      <c r="G50" s="183"/>
      <c r="H50" s="183"/>
      <c r="I50" s="183"/>
      <c r="J50" s="183"/>
      <c r="N50" s="203"/>
    </row>
    <row r="51" spans="1:14">
      <c r="A51" s="212" t="s">
        <v>199</v>
      </c>
      <c r="B51" s="211"/>
      <c r="C51" s="110"/>
      <c r="D51" s="183"/>
      <c r="E51" s="183"/>
      <c r="F51" s="183"/>
      <c r="G51" s="183"/>
      <c r="H51" s="183"/>
      <c r="I51" s="183"/>
      <c r="J51" s="183"/>
      <c r="N51" s="203"/>
    </row>
    <row r="52" spans="1:14">
      <c r="A52" s="212" t="s">
        <v>113</v>
      </c>
      <c r="B52" s="211"/>
      <c r="C52" s="110"/>
      <c r="D52" s="183"/>
      <c r="E52" s="183"/>
      <c r="F52" s="183"/>
      <c r="G52" s="183"/>
      <c r="H52" s="183"/>
      <c r="I52" s="183"/>
      <c r="J52" s="183"/>
      <c r="N52" s="203"/>
    </row>
    <row r="53" spans="1:14">
      <c r="A53" s="183"/>
      <c r="B53" s="183"/>
      <c r="C53" s="183"/>
      <c r="D53" s="183"/>
      <c r="E53" s="183"/>
      <c r="F53" s="183"/>
      <c r="G53" s="183"/>
      <c r="H53" s="183"/>
      <c r="I53" s="183"/>
      <c r="J53" s="183"/>
      <c r="N53" s="203"/>
    </row>
    <row r="54" spans="1:14">
      <c r="A54" s="183"/>
      <c r="B54" s="183"/>
      <c r="C54" s="183"/>
      <c r="D54" s="183"/>
      <c r="E54" s="183"/>
      <c r="F54" s="183"/>
      <c r="G54" s="183"/>
      <c r="H54" s="183"/>
      <c r="I54" s="183"/>
      <c r="J54" s="183"/>
      <c r="N54" s="203"/>
    </row>
    <row r="55" spans="1:14">
      <c r="N55" s="203">
        <f>SUM(N46:N54)</f>
        <v>14902700</v>
      </c>
    </row>
  </sheetData>
  <mergeCells count="10">
    <mergeCell ref="I16:J47"/>
    <mergeCell ref="B48:J48"/>
    <mergeCell ref="B49:J49"/>
    <mergeCell ref="C2:J2"/>
    <mergeCell ref="C3:J3"/>
    <mergeCell ref="C4:J4"/>
    <mergeCell ref="C5:J5"/>
    <mergeCell ref="C6:J6"/>
    <mergeCell ref="B15:H15"/>
    <mergeCell ref="I15:J15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2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2090B-FE57-414A-81BF-8B79972545CB}">
  <sheetPr>
    <tabColor rgb="FF92D050"/>
  </sheetPr>
  <dimension ref="A1:AB1347"/>
  <sheetViews>
    <sheetView showGridLines="0" topLeftCell="A716" zoomScale="40" zoomScaleNormal="40" zoomScaleSheetLayoutView="75" workbookViewId="0">
      <selection activeCell="R754" activeCellId="4" sqref="R739:R740 R746 R751 R753 R754"/>
    </sheetView>
  </sheetViews>
  <sheetFormatPr defaultColWidth="9.1796875" defaultRowHeight="15.5"/>
  <cols>
    <col min="1" max="1" width="7.1796875" style="111" customWidth="1"/>
    <col min="2" max="2" width="11.453125" style="111" customWidth="1"/>
    <col min="3" max="3" width="5" style="111" customWidth="1"/>
    <col min="4" max="6" width="4.81640625" style="111" customWidth="1"/>
    <col min="7" max="9" width="5" style="111" customWidth="1"/>
    <col min="10" max="10" width="5.453125" style="111" customWidth="1"/>
    <col min="11" max="11" width="9" style="111" customWidth="1"/>
    <col min="12" max="12" width="7.1796875" style="111" customWidth="1"/>
    <col min="13" max="13" width="10" style="111" customWidth="1"/>
    <col min="14" max="14" width="7.453125" style="111" customWidth="1"/>
    <col min="15" max="15" width="7.1796875" style="111" customWidth="1"/>
    <col min="16" max="16" width="6.1796875" style="111" customWidth="1"/>
    <col min="17" max="17" width="7" style="111" customWidth="1"/>
    <col min="18" max="18" width="13.1796875" style="111" bestFit="1" customWidth="1"/>
    <col min="19" max="19" width="9.81640625" style="111" customWidth="1"/>
    <col min="20" max="20" width="27.453125" style="112" customWidth="1"/>
    <col min="21" max="256" width="9.1796875" style="111"/>
    <col min="257" max="257" width="7.1796875" style="111" customWidth="1"/>
    <col min="258" max="258" width="11.453125" style="111" customWidth="1"/>
    <col min="259" max="259" width="5" style="111" customWidth="1"/>
    <col min="260" max="262" width="4.81640625" style="111" customWidth="1"/>
    <col min="263" max="265" width="5" style="111" customWidth="1"/>
    <col min="266" max="266" width="5.453125" style="111" customWidth="1"/>
    <col min="267" max="267" width="9" style="111" customWidth="1"/>
    <col min="268" max="268" width="7.1796875" style="111" customWidth="1"/>
    <col min="269" max="269" width="10" style="111" customWidth="1"/>
    <col min="270" max="270" width="7.453125" style="111" customWidth="1"/>
    <col min="271" max="271" width="7.1796875" style="111" customWidth="1"/>
    <col min="272" max="272" width="6.1796875" style="111" customWidth="1"/>
    <col min="273" max="273" width="7" style="111" customWidth="1"/>
    <col min="274" max="274" width="13.1796875" style="111" bestFit="1" customWidth="1"/>
    <col min="275" max="275" width="9.81640625" style="111" customWidth="1"/>
    <col min="276" max="276" width="27.453125" style="111" customWidth="1"/>
    <col min="277" max="512" width="9.1796875" style="111"/>
    <col min="513" max="513" width="7.1796875" style="111" customWidth="1"/>
    <col min="514" max="514" width="11.453125" style="111" customWidth="1"/>
    <col min="515" max="515" width="5" style="111" customWidth="1"/>
    <col min="516" max="518" width="4.81640625" style="111" customWidth="1"/>
    <col min="519" max="521" width="5" style="111" customWidth="1"/>
    <col min="522" max="522" width="5.453125" style="111" customWidth="1"/>
    <col min="523" max="523" width="9" style="111" customWidth="1"/>
    <col min="524" max="524" width="7.1796875" style="111" customWidth="1"/>
    <col min="525" max="525" width="10" style="111" customWidth="1"/>
    <col min="526" max="526" width="7.453125" style="111" customWidth="1"/>
    <col min="527" max="527" width="7.1796875" style="111" customWidth="1"/>
    <col min="528" max="528" width="6.1796875" style="111" customWidth="1"/>
    <col min="529" max="529" width="7" style="111" customWidth="1"/>
    <col min="530" max="530" width="13.1796875" style="111" bestFit="1" customWidth="1"/>
    <col min="531" max="531" width="9.81640625" style="111" customWidth="1"/>
    <col min="532" max="532" width="27.453125" style="111" customWidth="1"/>
    <col min="533" max="768" width="9.1796875" style="111"/>
    <col min="769" max="769" width="7.1796875" style="111" customWidth="1"/>
    <col min="770" max="770" width="11.453125" style="111" customWidth="1"/>
    <col min="771" max="771" width="5" style="111" customWidth="1"/>
    <col min="772" max="774" width="4.81640625" style="111" customWidth="1"/>
    <col min="775" max="777" width="5" style="111" customWidth="1"/>
    <col min="778" max="778" width="5.453125" style="111" customWidth="1"/>
    <col min="779" max="779" width="9" style="111" customWidth="1"/>
    <col min="780" max="780" width="7.1796875" style="111" customWidth="1"/>
    <col min="781" max="781" width="10" style="111" customWidth="1"/>
    <col min="782" max="782" width="7.453125" style="111" customWidth="1"/>
    <col min="783" max="783" width="7.1796875" style="111" customWidth="1"/>
    <col min="784" max="784" width="6.1796875" style="111" customWidth="1"/>
    <col min="785" max="785" width="7" style="111" customWidth="1"/>
    <col min="786" max="786" width="13.1796875" style="111" bestFit="1" customWidth="1"/>
    <col min="787" max="787" width="9.81640625" style="111" customWidth="1"/>
    <col min="788" max="788" width="27.453125" style="111" customWidth="1"/>
    <col min="789" max="1024" width="9.1796875" style="111"/>
    <col min="1025" max="1025" width="7.1796875" style="111" customWidth="1"/>
    <col min="1026" max="1026" width="11.453125" style="111" customWidth="1"/>
    <col min="1027" max="1027" width="5" style="111" customWidth="1"/>
    <col min="1028" max="1030" width="4.81640625" style="111" customWidth="1"/>
    <col min="1031" max="1033" width="5" style="111" customWidth="1"/>
    <col min="1034" max="1034" width="5.453125" style="111" customWidth="1"/>
    <col min="1035" max="1035" width="9" style="111" customWidth="1"/>
    <col min="1036" max="1036" width="7.1796875" style="111" customWidth="1"/>
    <col min="1037" max="1037" width="10" style="111" customWidth="1"/>
    <col min="1038" max="1038" width="7.453125" style="111" customWidth="1"/>
    <col min="1039" max="1039" width="7.1796875" style="111" customWidth="1"/>
    <col min="1040" max="1040" width="6.1796875" style="111" customWidth="1"/>
    <col min="1041" max="1041" width="7" style="111" customWidth="1"/>
    <col min="1042" max="1042" width="13.1796875" style="111" bestFit="1" customWidth="1"/>
    <col min="1043" max="1043" width="9.81640625" style="111" customWidth="1"/>
    <col min="1044" max="1044" width="27.453125" style="111" customWidth="1"/>
    <col min="1045" max="1280" width="9.1796875" style="111"/>
    <col min="1281" max="1281" width="7.1796875" style="111" customWidth="1"/>
    <col min="1282" max="1282" width="11.453125" style="111" customWidth="1"/>
    <col min="1283" max="1283" width="5" style="111" customWidth="1"/>
    <col min="1284" max="1286" width="4.81640625" style="111" customWidth="1"/>
    <col min="1287" max="1289" width="5" style="111" customWidth="1"/>
    <col min="1290" max="1290" width="5.453125" style="111" customWidth="1"/>
    <col min="1291" max="1291" width="9" style="111" customWidth="1"/>
    <col min="1292" max="1292" width="7.1796875" style="111" customWidth="1"/>
    <col min="1293" max="1293" width="10" style="111" customWidth="1"/>
    <col min="1294" max="1294" width="7.453125" style="111" customWidth="1"/>
    <col min="1295" max="1295" width="7.1796875" style="111" customWidth="1"/>
    <col min="1296" max="1296" width="6.1796875" style="111" customWidth="1"/>
    <col min="1297" max="1297" width="7" style="111" customWidth="1"/>
    <col min="1298" max="1298" width="13.1796875" style="111" bestFit="1" customWidth="1"/>
    <col min="1299" max="1299" width="9.81640625" style="111" customWidth="1"/>
    <col min="1300" max="1300" width="27.453125" style="111" customWidth="1"/>
    <col min="1301" max="1536" width="9.1796875" style="111"/>
    <col min="1537" max="1537" width="7.1796875" style="111" customWidth="1"/>
    <col min="1538" max="1538" width="11.453125" style="111" customWidth="1"/>
    <col min="1539" max="1539" width="5" style="111" customWidth="1"/>
    <col min="1540" max="1542" width="4.81640625" style="111" customWidth="1"/>
    <col min="1543" max="1545" width="5" style="111" customWidth="1"/>
    <col min="1546" max="1546" width="5.453125" style="111" customWidth="1"/>
    <col min="1547" max="1547" width="9" style="111" customWidth="1"/>
    <col min="1548" max="1548" width="7.1796875" style="111" customWidth="1"/>
    <col min="1549" max="1549" width="10" style="111" customWidth="1"/>
    <col min="1550" max="1550" width="7.453125" style="111" customWidth="1"/>
    <col min="1551" max="1551" width="7.1796875" style="111" customWidth="1"/>
    <col min="1552" max="1552" width="6.1796875" style="111" customWidth="1"/>
    <col min="1553" max="1553" width="7" style="111" customWidth="1"/>
    <col min="1554" max="1554" width="13.1796875" style="111" bestFit="1" customWidth="1"/>
    <col min="1555" max="1555" width="9.81640625" style="111" customWidth="1"/>
    <col min="1556" max="1556" width="27.453125" style="111" customWidth="1"/>
    <col min="1557" max="1792" width="9.1796875" style="111"/>
    <col min="1793" max="1793" width="7.1796875" style="111" customWidth="1"/>
    <col min="1794" max="1794" width="11.453125" style="111" customWidth="1"/>
    <col min="1795" max="1795" width="5" style="111" customWidth="1"/>
    <col min="1796" max="1798" width="4.81640625" style="111" customWidth="1"/>
    <col min="1799" max="1801" width="5" style="111" customWidth="1"/>
    <col min="1802" max="1802" width="5.453125" style="111" customWidth="1"/>
    <col min="1803" max="1803" width="9" style="111" customWidth="1"/>
    <col min="1804" max="1804" width="7.1796875" style="111" customWidth="1"/>
    <col min="1805" max="1805" width="10" style="111" customWidth="1"/>
    <col min="1806" max="1806" width="7.453125" style="111" customWidth="1"/>
    <col min="1807" max="1807" width="7.1796875" style="111" customWidth="1"/>
    <col min="1808" max="1808" width="6.1796875" style="111" customWidth="1"/>
    <col min="1809" max="1809" width="7" style="111" customWidth="1"/>
    <col min="1810" max="1810" width="13.1796875" style="111" bestFit="1" customWidth="1"/>
    <col min="1811" max="1811" width="9.81640625" style="111" customWidth="1"/>
    <col min="1812" max="1812" width="27.453125" style="111" customWidth="1"/>
    <col min="1813" max="2048" width="9.1796875" style="111"/>
    <col min="2049" max="2049" width="7.1796875" style="111" customWidth="1"/>
    <col min="2050" max="2050" width="11.453125" style="111" customWidth="1"/>
    <col min="2051" max="2051" width="5" style="111" customWidth="1"/>
    <col min="2052" max="2054" width="4.81640625" style="111" customWidth="1"/>
    <col min="2055" max="2057" width="5" style="111" customWidth="1"/>
    <col min="2058" max="2058" width="5.453125" style="111" customWidth="1"/>
    <col min="2059" max="2059" width="9" style="111" customWidth="1"/>
    <col min="2060" max="2060" width="7.1796875" style="111" customWidth="1"/>
    <col min="2061" max="2061" width="10" style="111" customWidth="1"/>
    <col min="2062" max="2062" width="7.453125" style="111" customWidth="1"/>
    <col min="2063" max="2063" width="7.1796875" style="111" customWidth="1"/>
    <col min="2064" max="2064" width="6.1796875" style="111" customWidth="1"/>
    <col min="2065" max="2065" width="7" style="111" customWidth="1"/>
    <col min="2066" max="2066" width="13.1796875" style="111" bestFit="1" customWidth="1"/>
    <col min="2067" max="2067" width="9.81640625" style="111" customWidth="1"/>
    <col min="2068" max="2068" width="27.453125" style="111" customWidth="1"/>
    <col min="2069" max="2304" width="9.1796875" style="111"/>
    <col min="2305" max="2305" width="7.1796875" style="111" customWidth="1"/>
    <col min="2306" max="2306" width="11.453125" style="111" customWidth="1"/>
    <col min="2307" max="2307" width="5" style="111" customWidth="1"/>
    <col min="2308" max="2310" width="4.81640625" style="111" customWidth="1"/>
    <col min="2311" max="2313" width="5" style="111" customWidth="1"/>
    <col min="2314" max="2314" width="5.453125" style="111" customWidth="1"/>
    <col min="2315" max="2315" width="9" style="111" customWidth="1"/>
    <col min="2316" max="2316" width="7.1796875" style="111" customWidth="1"/>
    <col min="2317" max="2317" width="10" style="111" customWidth="1"/>
    <col min="2318" max="2318" width="7.453125" style="111" customWidth="1"/>
    <col min="2319" max="2319" width="7.1796875" style="111" customWidth="1"/>
    <col min="2320" max="2320" width="6.1796875" style="111" customWidth="1"/>
    <col min="2321" max="2321" width="7" style="111" customWidth="1"/>
    <col min="2322" max="2322" width="13.1796875" style="111" bestFit="1" customWidth="1"/>
    <col min="2323" max="2323" width="9.81640625" style="111" customWidth="1"/>
    <col min="2324" max="2324" width="27.453125" style="111" customWidth="1"/>
    <col min="2325" max="2560" width="9.1796875" style="111"/>
    <col min="2561" max="2561" width="7.1796875" style="111" customWidth="1"/>
    <col min="2562" max="2562" width="11.453125" style="111" customWidth="1"/>
    <col min="2563" max="2563" width="5" style="111" customWidth="1"/>
    <col min="2564" max="2566" width="4.81640625" style="111" customWidth="1"/>
    <col min="2567" max="2569" width="5" style="111" customWidth="1"/>
    <col min="2570" max="2570" width="5.453125" style="111" customWidth="1"/>
    <col min="2571" max="2571" width="9" style="111" customWidth="1"/>
    <col min="2572" max="2572" width="7.1796875" style="111" customWidth="1"/>
    <col min="2573" max="2573" width="10" style="111" customWidth="1"/>
    <col min="2574" max="2574" width="7.453125" style="111" customWidth="1"/>
    <col min="2575" max="2575" width="7.1796875" style="111" customWidth="1"/>
    <col min="2576" max="2576" width="6.1796875" style="111" customWidth="1"/>
    <col min="2577" max="2577" width="7" style="111" customWidth="1"/>
    <col min="2578" max="2578" width="13.1796875" style="111" bestFit="1" customWidth="1"/>
    <col min="2579" max="2579" width="9.81640625" style="111" customWidth="1"/>
    <col min="2580" max="2580" width="27.453125" style="111" customWidth="1"/>
    <col min="2581" max="2816" width="9.1796875" style="111"/>
    <col min="2817" max="2817" width="7.1796875" style="111" customWidth="1"/>
    <col min="2818" max="2818" width="11.453125" style="111" customWidth="1"/>
    <col min="2819" max="2819" width="5" style="111" customWidth="1"/>
    <col min="2820" max="2822" width="4.81640625" style="111" customWidth="1"/>
    <col min="2823" max="2825" width="5" style="111" customWidth="1"/>
    <col min="2826" max="2826" width="5.453125" style="111" customWidth="1"/>
    <col min="2827" max="2827" width="9" style="111" customWidth="1"/>
    <col min="2828" max="2828" width="7.1796875" style="111" customWidth="1"/>
    <col min="2829" max="2829" width="10" style="111" customWidth="1"/>
    <col min="2830" max="2830" width="7.453125" style="111" customWidth="1"/>
    <col min="2831" max="2831" width="7.1796875" style="111" customWidth="1"/>
    <col min="2832" max="2832" width="6.1796875" style="111" customWidth="1"/>
    <col min="2833" max="2833" width="7" style="111" customWidth="1"/>
    <col min="2834" max="2834" width="13.1796875" style="111" bestFit="1" customWidth="1"/>
    <col min="2835" max="2835" width="9.81640625" style="111" customWidth="1"/>
    <col min="2836" max="2836" width="27.453125" style="111" customWidth="1"/>
    <col min="2837" max="3072" width="9.1796875" style="111"/>
    <col min="3073" max="3073" width="7.1796875" style="111" customWidth="1"/>
    <col min="3074" max="3074" width="11.453125" style="111" customWidth="1"/>
    <col min="3075" max="3075" width="5" style="111" customWidth="1"/>
    <col min="3076" max="3078" width="4.81640625" style="111" customWidth="1"/>
    <col min="3079" max="3081" width="5" style="111" customWidth="1"/>
    <col min="3082" max="3082" width="5.453125" style="111" customWidth="1"/>
    <col min="3083" max="3083" width="9" style="111" customWidth="1"/>
    <col min="3084" max="3084" width="7.1796875" style="111" customWidth="1"/>
    <col min="3085" max="3085" width="10" style="111" customWidth="1"/>
    <col min="3086" max="3086" width="7.453125" style="111" customWidth="1"/>
    <col min="3087" max="3087" width="7.1796875" style="111" customWidth="1"/>
    <col min="3088" max="3088" width="6.1796875" style="111" customWidth="1"/>
    <col min="3089" max="3089" width="7" style="111" customWidth="1"/>
    <col min="3090" max="3090" width="13.1796875" style="111" bestFit="1" customWidth="1"/>
    <col min="3091" max="3091" width="9.81640625" style="111" customWidth="1"/>
    <col min="3092" max="3092" width="27.453125" style="111" customWidth="1"/>
    <col min="3093" max="3328" width="9.1796875" style="111"/>
    <col min="3329" max="3329" width="7.1796875" style="111" customWidth="1"/>
    <col min="3330" max="3330" width="11.453125" style="111" customWidth="1"/>
    <col min="3331" max="3331" width="5" style="111" customWidth="1"/>
    <col min="3332" max="3334" width="4.81640625" style="111" customWidth="1"/>
    <col min="3335" max="3337" width="5" style="111" customWidth="1"/>
    <col min="3338" max="3338" width="5.453125" style="111" customWidth="1"/>
    <col min="3339" max="3339" width="9" style="111" customWidth="1"/>
    <col min="3340" max="3340" width="7.1796875" style="111" customWidth="1"/>
    <col min="3341" max="3341" width="10" style="111" customWidth="1"/>
    <col min="3342" max="3342" width="7.453125" style="111" customWidth="1"/>
    <col min="3343" max="3343" width="7.1796875" style="111" customWidth="1"/>
    <col min="3344" max="3344" width="6.1796875" style="111" customWidth="1"/>
    <col min="3345" max="3345" width="7" style="111" customWidth="1"/>
    <col min="3346" max="3346" width="13.1796875" style="111" bestFit="1" customWidth="1"/>
    <col min="3347" max="3347" width="9.81640625" style="111" customWidth="1"/>
    <col min="3348" max="3348" width="27.453125" style="111" customWidth="1"/>
    <col min="3349" max="3584" width="9.1796875" style="111"/>
    <col min="3585" max="3585" width="7.1796875" style="111" customWidth="1"/>
    <col min="3586" max="3586" width="11.453125" style="111" customWidth="1"/>
    <col min="3587" max="3587" width="5" style="111" customWidth="1"/>
    <col min="3588" max="3590" width="4.81640625" style="111" customWidth="1"/>
    <col min="3591" max="3593" width="5" style="111" customWidth="1"/>
    <col min="3594" max="3594" width="5.453125" style="111" customWidth="1"/>
    <col min="3595" max="3595" width="9" style="111" customWidth="1"/>
    <col min="3596" max="3596" width="7.1796875" style="111" customWidth="1"/>
    <col min="3597" max="3597" width="10" style="111" customWidth="1"/>
    <col min="3598" max="3598" width="7.453125" style="111" customWidth="1"/>
    <col min="3599" max="3599" width="7.1796875" style="111" customWidth="1"/>
    <col min="3600" max="3600" width="6.1796875" style="111" customWidth="1"/>
    <col min="3601" max="3601" width="7" style="111" customWidth="1"/>
    <col min="3602" max="3602" width="13.1796875" style="111" bestFit="1" customWidth="1"/>
    <col min="3603" max="3603" width="9.81640625" style="111" customWidth="1"/>
    <col min="3604" max="3604" width="27.453125" style="111" customWidth="1"/>
    <col min="3605" max="3840" width="9.1796875" style="111"/>
    <col min="3841" max="3841" width="7.1796875" style="111" customWidth="1"/>
    <col min="3842" max="3842" width="11.453125" style="111" customWidth="1"/>
    <col min="3843" max="3843" width="5" style="111" customWidth="1"/>
    <col min="3844" max="3846" width="4.81640625" style="111" customWidth="1"/>
    <col min="3847" max="3849" width="5" style="111" customWidth="1"/>
    <col min="3850" max="3850" width="5.453125" style="111" customWidth="1"/>
    <col min="3851" max="3851" width="9" style="111" customWidth="1"/>
    <col min="3852" max="3852" width="7.1796875" style="111" customWidth="1"/>
    <col min="3853" max="3853" width="10" style="111" customWidth="1"/>
    <col min="3854" max="3854" width="7.453125" style="111" customWidth="1"/>
    <col min="3855" max="3855" width="7.1796875" style="111" customWidth="1"/>
    <col min="3856" max="3856" width="6.1796875" style="111" customWidth="1"/>
    <col min="3857" max="3857" width="7" style="111" customWidth="1"/>
    <col min="3858" max="3858" width="13.1796875" style="111" bestFit="1" customWidth="1"/>
    <col min="3859" max="3859" width="9.81640625" style="111" customWidth="1"/>
    <col min="3860" max="3860" width="27.453125" style="111" customWidth="1"/>
    <col min="3861" max="4096" width="9.1796875" style="111"/>
    <col min="4097" max="4097" width="7.1796875" style="111" customWidth="1"/>
    <col min="4098" max="4098" width="11.453125" style="111" customWidth="1"/>
    <col min="4099" max="4099" width="5" style="111" customWidth="1"/>
    <col min="4100" max="4102" width="4.81640625" style="111" customWidth="1"/>
    <col min="4103" max="4105" width="5" style="111" customWidth="1"/>
    <col min="4106" max="4106" width="5.453125" style="111" customWidth="1"/>
    <col min="4107" max="4107" width="9" style="111" customWidth="1"/>
    <col min="4108" max="4108" width="7.1796875" style="111" customWidth="1"/>
    <col min="4109" max="4109" width="10" style="111" customWidth="1"/>
    <col min="4110" max="4110" width="7.453125" style="111" customWidth="1"/>
    <col min="4111" max="4111" width="7.1796875" style="111" customWidth="1"/>
    <col min="4112" max="4112" width="6.1796875" style="111" customWidth="1"/>
    <col min="4113" max="4113" width="7" style="111" customWidth="1"/>
    <col min="4114" max="4114" width="13.1796875" style="111" bestFit="1" customWidth="1"/>
    <col min="4115" max="4115" width="9.81640625" style="111" customWidth="1"/>
    <col min="4116" max="4116" width="27.453125" style="111" customWidth="1"/>
    <col min="4117" max="4352" width="9.1796875" style="111"/>
    <col min="4353" max="4353" width="7.1796875" style="111" customWidth="1"/>
    <col min="4354" max="4354" width="11.453125" style="111" customWidth="1"/>
    <col min="4355" max="4355" width="5" style="111" customWidth="1"/>
    <col min="4356" max="4358" width="4.81640625" style="111" customWidth="1"/>
    <col min="4359" max="4361" width="5" style="111" customWidth="1"/>
    <col min="4362" max="4362" width="5.453125" style="111" customWidth="1"/>
    <col min="4363" max="4363" width="9" style="111" customWidth="1"/>
    <col min="4364" max="4364" width="7.1796875" style="111" customWidth="1"/>
    <col min="4365" max="4365" width="10" style="111" customWidth="1"/>
    <col min="4366" max="4366" width="7.453125" style="111" customWidth="1"/>
    <col min="4367" max="4367" width="7.1796875" style="111" customWidth="1"/>
    <col min="4368" max="4368" width="6.1796875" style="111" customWidth="1"/>
    <col min="4369" max="4369" width="7" style="111" customWidth="1"/>
    <col min="4370" max="4370" width="13.1796875" style="111" bestFit="1" customWidth="1"/>
    <col min="4371" max="4371" width="9.81640625" style="111" customWidth="1"/>
    <col min="4372" max="4372" width="27.453125" style="111" customWidth="1"/>
    <col min="4373" max="4608" width="9.1796875" style="111"/>
    <col min="4609" max="4609" width="7.1796875" style="111" customWidth="1"/>
    <col min="4610" max="4610" width="11.453125" style="111" customWidth="1"/>
    <col min="4611" max="4611" width="5" style="111" customWidth="1"/>
    <col min="4612" max="4614" width="4.81640625" style="111" customWidth="1"/>
    <col min="4615" max="4617" width="5" style="111" customWidth="1"/>
    <col min="4618" max="4618" width="5.453125" style="111" customWidth="1"/>
    <col min="4619" max="4619" width="9" style="111" customWidth="1"/>
    <col min="4620" max="4620" width="7.1796875" style="111" customWidth="1"/>
    <col min="4621" max="4621" width="10" style="111" customWidth="1"/>
    <col min="4622" max="4622" width="7.453125" style="111" customWidth="1"/>
    <col min="4623" max="4623" width="7.1796875" style="111" customWidth="1"/>
    <col min="4624" max="4624" width="6.1796875" style="111" customWidth="1"/>
    <col min="4625" max="4625" width="7" style="111" customWidth="1"/>
    <col min="4626" max="4626" width="13.1796875" style="111" bestFit="1" customWidth="1"/>
    <col min="4627" max="4627" width="9.81640625" style="111" customWidth="1"/>
    <col min="4628" max="4628" width="27.453125" style="111" customWidth="1"/>
    <col min="4629" max="4864" width="9.1796875" style="111"/>
    <col min="4865" max="4865" width="7.1796875" style="111" customWidth="1"/>
    <col min="4866" max="4866" width="11.453125" style="111" customWidth="1"/>
    <col min="4867" max="4867" width="5" style="111" customWidth="1"/>
    <col min="4868" max="4870" width="4.81640625" style="111" customWidth="1"/>
    <col min="4871" max="4873" width="5" style="111" customWidth="1"/>
    <col min="4874" max="4874" width="5.453125" style="111" customWidth="1"/>
    <col min="4875" max="4875" width="9" style="111" customWidth="1"/>
    <col min="4876" max="4876" width="7.1796875" style="111" customWidth="1"/>
    <col min="4877" max="4877" width="10" style="111" customWidth="1"/>
    <col min="4878" max="4878" width="7.453125" style="111" customWidth="1"/>
    <col min="4879" max="4879" width="7.1796875" style="111" customWidth="1"/>
    <col min="4880" max="4880" width="6.1796875" style="111" customWidth="1"/>
    <col min="4881" max="4881" width="7" style="111" customWidth="1"/>
    <col min="4882" max="4882" width="13.1796875" style="111" bestFit="1" customWidth="1"/>
    <col min="4883" max="4883" width="9.81640625" style="111" customWidth="1"/>
    <col min="4884" max="4884" width="27.453125" style="111" customWidth="1"/>
    <col min="4885" max="5120" width="9.1796875" style="111"/>
    <col min="5121" max="5121" width="7.1796875" style="111" customWidth="1"/>
    <col min="5122" max="5122" width="11.453125" style="111" customWidth="1"/>
    <col min="5123" max="5123" width="5" style="111" customWidth="1"/>
    <col min="5124" max="5126" width="4.81640625" style="111" customWidth="1"/>
    <col min="5127" max="5129" width="5" style="111" customWidth="1"/>
    <col min="5130" max="5130" width="5.453125" style="111" customWidth="1"/>
    <col min="5131" max="5131" width="9" style="111" customWidth="1"/>
    <col min="5132" max="5132" width="7.1796875" style="111" customWidth="1"/>
    <col min="5133" max="5133" width="10" style="111" customWidth="1"/>
    <col min="5134" max="5134" width="7.453125" style="111" customWidth="1"/>
    <col min="5135" max="5135" width="7.1796875" style="111" customWidth="1"/>
    <col min="5136" max="5136" width="6.1796875" style="111" customWidth="1"/>
    <col min="5137" max="5137" width="7" style="111" customWidth="1"/>
    <col min="5138" max="5138" width="13.1796875" style="111" bestFit="1" customWidth="1"/>
    <col min="5139" max="5139" width="9.81640625" style="111" customWidth="1"/>
    <col min="5140" max="5140" width="27.453125" style="111" customWidth="1"/>
    <col min="5141" max="5376" width="9.1796875" style="111"/>
    <col min="5377" max="5377" width="7.1796875" style="111" customWidth="1"/>
    <col min="5378" max="5378" width="11.453125" style="111" customWidth="1"/>
    <col min="5379" max="5379" width="5" style="111" customWidth="1"/>
    <col min="5380" max="5382" width="4.81640625" style="111" customWidth="1"/>
    <col min="5383" max="5385" width="5" style="111" customWidth="1"/>
    <col min="5386" max="5386" width="5.453125" style="111" customWidth="1"/>
    <col min="5387" max="5387" width="9" style="111" customWidth="1"/>
    <col min="5388" max="5388" width="7.1796875" style="111" customWidth="1"/>
    <col min="5389" max="5389" width="10" style="111" customWidth="1"/>
    <col min="5390" max="5390" width="7.453125" style="111" customWidth="1"/>
    <col min="5391" max="5391" width="7.1796875" style="111" customWidth="1"/>
    <col min="5392" max="5392" width="6.1796875" style="111" customWidth="1"/>
    <col min="5393" max="5393" width="7" style="111" customWidth="1"/>
    <col min="5394" max="5394" width="13.1796875" style="111" bestFit="1" customWidth="1"/>
    <col min="5395" max="5395" width="9.81640625" style="111" customWidth="1"/>
    <col min="5396" max="5396" width="27.453125" style="111" customWidth="1"/>
    <col min="5397" max="5632" width="9.1796875" style="111"/>
    <col min="5633" max="5633" width="7.1796875" style="111" customWidth="1"/>
    <col min="5634" max="5634" width="11.453125" style="111" customWidth="1"/>
    <col min="5635" max="5635" width="5" style="111" customWidth="1"/>
    <col min="5636" max="5638" width="4.81640625" style="111" customWidth="1"/>
    <col min="5639" max="5641" width="5" style="111" customWidth="1"/>
    <col min="5642" max="5642" width="5.453125" style="111" customWidth="1"/>
    <col min="5643" max="5643" width="9" style="111" customWidth="1"/>
    <col min="5644" max="5644" width="7.1796875" style="111" customWidth="1"/>
    <col min="5645" max="5645" width="10" style="111" customWidth="1"/>
    <col min="5646" max="5646" width="7.453125" style="111" customWidth="1"/>
    <col min="5647" max="5647" width="7.1796875" style="111" customWidth="1"/>
    <col min="5648" max="5648" width="6.1796875" style="111" customWidth="1"/>
    <col min="5649" max="5649" width="7" style="111" customWidth="1"/>
    <col min="5650" max="5650" width="13.1796875" style="111" bestFit="1" customWidth="1"/>
    <col min="5651" max="5651" width="9.81640625" style="111" customWidth="1"/>
    <col min="5652" max="5652" width="27.453125" style="111" customWidth="1"/>
    <col min="5653" max="5888" width="9.1796875" style="111"/>
    <col min="5889" max="5889" width="7.1796875" style="111" customWidth="1"/>
    <col min="5890" max="5890" width="11.453125" style="111" customWidth="1"/>
    <col min="5891" max="5891" width="5" style="111" customWidth="1"/>
    <col min="5892" max="5894" width="4.81640625" style="111" customWidth="1"/>
    <col min="5895" max="5897" width="5" style="111" customWidth="1"/>
    <col min="5898" max="5898" width="5.453125" style="111" customWidth="1"/>
    <col min="5899" max="5899" width="9" style="111" customWidth="1"/>
    <col min="5900" max="5900" width="7.1796875" style="111" customWidth="1"/>
    <col min="5901" max="5901" width="10" style="111" customWidth="1"/>
    <col min="5902" max="5902" width="7.453125" style="111" customWidth="1"/>
    <col min="5903" max="5903" width="7.1796875" style="111" customWidth="1"/>
    <col min="5904" max="5904" width="6.1796875" style="111" customWidth="1"/>
    <col min="5905" max="5905" width="7" style="111" customWidth="1"/>
    <col min="5906" max="5906" width="13.1796875" style="111" bestFit="1" customWidth="1"/>
    <col min="5907" max="5907" width="9.81640625" style="111" customWidth="1"/>
    <col min="5908" max="5908" width="27.453125" style="111" customWidth="1"/>
    <col min="5909" max="6144" width="9.1796875" style="111"/>
    <col min="6145" max="6145" width="7.1796875" style="111" customWidth="1"/>
    <col min="6146" max="6146" width="11.453125" style="111" customWidth="1"/>
    <col min="6147" max="6147" width="5" style="111" customWidth="1"/>
    <col min="6148" max="6150" width="4.81640625" style="111" customWidth="1"/>
    <col min="6151" max="6153" width="5" style="111" customWidth="1"/>
    <col min="6154" max="6154" width="5.453125" style="111" customWidth="1"/>
    <col min="6155" max="6155" width="9" style="111" customWidth="1"/>
    <col min="6156" max="6156" width="7.1796875" style="111" customWidth="1"/>
    <col min="6157" max="6157" width="10" style="111" customWidth="1"/>
    <col min="6158" max="6158" width="7.453125" style="111" customWidth="1"/>
    <col min="6159" max="6159" width="7.1796875" style="111" customWidth="1"/>
    <col min="6160" max="6160" width="6.1796875" style="111" customWidth="1"/>
    <col min="6161" max="6161" width="7" style="111" customWidth="1"/>
    <col min="6162" max="6162" width="13.1796875" style="111" bestFit="1" customWidth="1"/>
    <col min="6163" max="6163" width="9.81640625" style="111" customWidth="1"/>
    <col min="6164" max="6164" width="27.453125" style="111" customWidth="1"/>
    <col min="6165" max="6400" width="9.1796875" style="111"/>
    <col min="6401" max="6401" width="7.1796875" style="111" customWidth="1"/>
    <col min="6402" max="6402" width="11.453125" style="111" customWidth="1"/>
    <col min="6403" max="6403" width="5" style="111" customWidth="1"/>
    <col min="6404" max="6406" width="4.81640625" style="111" customWidth="1"/>
    <col min="6407" max="6409" width="5" style="111" customWidth="1"/>
    <col min="6410" max="6410" width="5.453125" style="111" customWidth="1"/>
    <col min="6411" max="6411" width="9" style="111" customWidth="1"/>
    <col min="6412" max="6412" width="7.1796875" style="111" customWidth="1"/>
    <col min="6413" max="6413" width="10" style="111" customWidth="1"/>
    <col min="6414" max="6414" width="7.453125" style="111" customWidth="1"/>
    <col min="6415" max="6415" width="7.1796875" style="111" customWidth="1"/>
    <col min="6416" max="6416" width="6.1796875" style="111" customWidth="1"/>
    <col min="6417" max="6417" width="7" style="111" customWidth="1"/>
    <col min="6418" max="6418" width="13.1796875" style="111" bestFit="1" customWidth="1"/>
    <col min="6419" max="6419" width="9.81640625" style="111" customWidth="1"/>
    <col min="6420" max="6420" width="27.453125" style="111" customWidth="1"/>
    <col min="6421" max="6656" width="9.1796875" style="111"/>
    <col min="6657" max="6657" width="7.1796875" style="111" customWidth="1"/>
    <col min="6658" max="6658" width="11.453125" style="111" customWidth="1"/>
    <col min="6659" max="6659" width="5" style="111" customWidth="1"/>
    <col min="6660" max="6662" width="4.81640625" style="111" customWidth="1"/>
    <col min="6663" max="6665" width="5" style="111" customWidth="1"/>
    <col min="6666" max="6666" width="5.453125" style="111" customWidth="1"/>
    <col min="6667" max="6667" width="9" style="111" customWidth="1"/>
    <col min="6668" max="6668" width="7.1796875" style="111" customWidth="1"/>
    <col min="6669" max="6669" width="10" style="111" customWidth="1"/>
    <col min="6670" max="6670" width="7.453125" style="111" customWidth="1"/>
    <col min="6671" max="6671" width="7.1796875" style="111" customWidth="1"/>
    <col min="6672" max="6672" width="6.1796875" style="111" customWidth="1"/>
    <col min="6673" max="6673" width="7" style="111" customWidth="1"/>
    <col min="6674" max="6674" width="13.1796875" style="111" bestFit="1" customWidth="1"/>
    <col min="6675" max="6675" width="9.81640625" style="111" customWidth="1"/>
    <col min="6676" max="6676" width="27.453125" style="111" customWidth="1"/>
    <col min="6677" max="6912" width="9.1796875" style="111"/>
    <col min="6913" max="6913" width="7.1796875" style="111" customWidth="1"/>
    <col min="6914" max="6914" width="11.453125" style="111" customWidth="1"/>
    <col min="6915" max="6915" width="5" style="111" customWidth="1"/>
    <col min="6916" max="6918" width="4.81640625" style="111" customWidth="1"/>
    <col min="6919" max="6921" width="5" style="111" customWidth="1"/>
    <col min="6922" max="6922" width="5.453125" style="111" customWidth="1"/>
    <col min="6923" max="6923" width="9" style="111" customWidth="1"/>
    <col min="6924" max="6924" width="7.1796875" style="111" customWidth="1"/>
    <col min="6925" max="6925" width="10" style="111" customWidth="1"/>
    <col min="6926" max="6926" width="7.453125" style="111" customWidth="1"/>
    <col min="6927" max="6927" width="7.1796875" style="111" customWidth="1"/>
    <col min="6928" max="6928" width="6.1796875" style="111" customWidth="1"/>
    <col min="6929" max="6929" width="7" style="111" customWidth="1"/>
    <col min="6930" max="6930" width="13.1796875" style="111" bestFit="1" customWidth="1"/>
    <col min="6931" max="6931" width="9.81640625" style="111" customWidth="1"/>
    <col min="6932" max="6932" width="27.453125" style="111" customWidth="1"/>
    <col min="6933" max="7168" width="9.1796875" style="111"/>
    <col min="7169" max="7169" width="7.1796875" style="111" customWidth="1"/>
    <col min="7170" max="7170" width="11.453125" style="111" customWidth="1"/>
    <col min="7171" max="7171" width="5" style="111" customWidth="1"/>
    <col min="7172" max="7174" width="4.81640625" style="111" customWidth="1"/>
    <col min="7175" max="7177" width="5" style="111" customWidth="1"/>
    <col min="7178" max="7178" width="5.453125" style="111" customWidth="1"/>
    <col min="7179" max="7179" width="9" style="111" customWidth="1"/>
    <col min="7180" max="7180" width="7.1796875" style="111" customWidth="1"/>
    <col min="7181" max="7181" width="10" style="111" customWidth="1"/>
    <col min="7182" max="7182" width="7.453125" style="111" customWidth="1"/>
    <col min="7183" max="7183" width="7.1796875" style="111" customWidth="1"/>
    <col min="7184" max="7184" width="6.1796875" style="111" customWidth="1"/>
    <col min="7185" max="7185" width="7" style="111" customWidth="1"/>
    <col min="7186" max="7186" width="13.1796875" style="111" bestFit="1" customWidth="1"/>
    <col min="7187" max="7187" width="9.81640625" style="111" customWidth="1"/>
    <col min="7188" max="7188" width="27.453125" style="111" customWidth="1"/>
    <col min="7189" max="7424" width="9.1796875" style="111"/>
    <col min="7425" max="7425" width="7.1796875" style="111" customWidth="1"/>
    <col min="7426" max="7426" width="11.453125" style="111" customWidth="1"/>
    <col min="7427" max="7427" width="5" style="111" customWidth="1"/>
    <col min="7428" max="7430" width="4.81640625" style="111" customWidth="1"/>
    <col min="7431" max="7433" width="5" style="111" customWidth="1"/>
    <col min="7434" max="7434" width="5.453125" style="111" customWidth="1"/>
    <col min="7435" max="7435" width="9" style="111" customWidth="1"/>
    <col min="7436" max="7436" width="7.1796875" style="111" customWidth="1"/>
    <col min="7437" max="7437" width="10" style="111" customWidth="1"/>
    <col min="7438" max="7438" width="7.453125" style="111" customWidth="1"/>
    <col min="7439" max="7439" width="7.1796875" style="111" customWidth="1"/>
    <col min="7440" max="7440" width="6.1796875" style="111" customWidth="1"/>
    <col min="7441" max="7441" width="7" style="111" customWidth="1"/>
    <col min="7442" max="7442" width="13.1796875" style="111" bestFit="1" customWidth="1"/>
    <col min="7443" max="7443" width="9.81640625" style="111" customWidth="1"/>
    <col min="7444" max="7444" width="27.453125" style="111" customWidth="1"/>
    <col min="7445" max="7680" width="9.1796875" style="111"/>
    <col min="7681" max="7681" width="7.1796875" style="111" customWidth="1"/>
    <col min="7682" max="7682" width="11.453125" style="111" customWidth="1"/>
    <col min="7683" max="7683" width="5" style="111" customWidth="1"/>
    <col min="7684" max="7686" width="4.81640625" style="111" customWidth="1"/>
    <col min="7687" max="7689" width="5" style="111" customWidth="1"/>
    <col min="7690" max="7690" width="5.453125" style="111" customWidth="1"/>
    <col min="7691" max="7691" width="9" style="111" customWidth="1"/>
    <col min="7692" max="7692" width="7.1796875" style="111" customWidth="1"/>
    <col min="7693" max="7693" width="10" style="111" customWidth="1"/>
    <col min="7694" max="7694" width="7.453125" style="111" customWidth="1"/>
    <col min="7695" max="7695" width="7.1796875" style="111" customWidth="1"/>
    <col min="7696" max="7696" width="6.1796875" style="111" customWidth="1"/>
    <col min="7697" max="7697" width="7" style="111" customWidth="1"/>
    <col min="7698" max="7698" width="13.1796875" style="111" bestFit="1" customWidth="1"/>
    <col min="7699" max="7699" width="9.81640625" style="111" customWidth="1"/>
    <col min="7700" max="7700" width="27.453125" style="111" customWidth="1"/>
    <col min="7701" max="7936" width="9.1796875" style="111"/>
    <col min="7937" max="7937" width="7.1796875" style="111" customWidth="1"/>
    <col min="7938" max="7938" width="11.453125" style="111" customWidth="1"/>
    <col min="7939" max="7939" width="5" style="111" customWidth="1"/>
    <col min="7940" max="7942" width="4.81640625" style="111" customWidth="1"/>
    <col min="7943" max="7945" width="5" style="111" customWidth="1"/>
    <col min="7946" max="7946" width="5.453125" style="111" customWidth="1"/>
    <col min="7947" max="7947" width="9" style="111" customWidth="1"/>
    <col min="7948" max="7948" width="7.1796875" style="111" customWidth="1"/>
    <col min="7949" max="7949" width="10" style="111" customWidth="1"/>
    <col min="7950" max="7950" width="7.453125" style="111" customWidth="1"/>
    <col min="7951" max="7951" width="7.1796875" style="111" customWidth="1"/>
    <col min="7952" max="7952" width="6.1796875" style="111" customWidth="1"/>
    <col min="7953" max="7953" width="7" style="111" customWidth="1"/>
    <col min="7954" max="7954" width="13.1796875" style="111" bestFit="1" customWidth="1"/>
    <col min="7955" max="7955" width="9.81640625" style="111" customWidth="1"/>
    <col min="7956" max="7956" width="27.453125" style="111" customWidth="1"/>
    <col min="7957" max="8192" width="9.1796875" style="111"/>
    <col min="8193" max="8193" width="7.1796875" style="111" customWidth="1"/>
    <col min="8194" max="8194" width="11.453125" style="111" customWidth="1"/>
    <col min="8195" max="8195" width="5" style="111" customWidth="1"/>
    <col min="8196" max="8198" width="4.81640625" style="111" customWidth="1"/>
    <col min="8199" max="8201" width="5" style="111" customWidth="1"/>
    <col min="8202" max="8202" width="5.453125" style="111" customWidth="1"/>
    <col min="8203" max="8203" width="9" style="111" customWidth="1"/>
    <col min="8204" max="8204" width="7.1796875" style="111" customWidth="1"/>
    <col min="8205" max="8205" width="10" style="111" customWidth="1"/>
    <col min="8206" max="8206" width="7.453125" style="111" customWidth="1"/>
    <col min="8207" max="8207" width="7.1796875" style="111" customWidth="1"/>
    <col min="8208" max="8208" width="6.1796875" style="111" customWidth="1"/>
    <col min="8209" max="8209" width="7" style="111" customWidth="1"/>
    <col min="8210" max="8210" width="13.1796875" style="111" bestFit="1" customWidth="1"/>
    <col min="8211" max="8211" width="9.81640625" style="111" customWidth="1"/>
    <col min="8212" max="8212" width="27.453125" style="111" customWidth="1"/>
    <col min="8213" max="8448" width="9.1796875" style="111"/>
    <col min="8449" max="8449" width="7.1796875" style="111" customWidth="1"/>
    <col min="8450" max="8450" width="11.453125" style="111" customWidth="1"/>
    <col min="8451" max="8451" width="5" style="111" customWidth="1"/>
    <col min="8452" max="8454" width="4.81640625" style="111" customWidth="1"/>
    <col min="8455" max="8457" width="5" style="111" customWidth="1"/>
    <col min="8458" max="8458" width="5.453125" style="111" customWidth="1"/>
    <col min="8459" max="8459" width="9" style="111" customWidth="1"/>
    <col min="8460" max="8460" width="7.1796875" style="111" customWidth="1"/>
    <col min="8461" max="8461" width="10" style="111" customWidth="1"/>
    <col min="8462" max="8462" width="7.453125" style="111" customWidth="1"/>
    <col min="8463" max="8463" width="7.1796875" style="111" customWidth="1"/>
    <col min="8464" max="8464" width="6.1796875" style="111" customWidth="1"/>
    <col min="8465" max="8465" width="7" style="111" customWidth="1"/>
    <col min="8466" max="8466" width="13.1796875" style="111" bestFit="1" customWidth="1"/>
    <col min="8467" max="8467" width="9.81640625" style="111" customWidth="1"/>
    <col min="8468" max="8468" width="27.453125" style="111" customWidth="1"/>
    <col min="8469" max="8704" width="9.1796875" style="111"/>
    <col min="8705" max="8705" width="7.1796875" style="111" customWidth="1"/>
    <col min="8706" max="8706" width="11.453125" style="111" customWidth="1"/>
    <col min="8707" max="8707" width="5" style="111" customWidth="1"/>
    <col min="8708" max="8710" width="4.81640625" style="111" customWidth="1"/>
    <col min="8711" max="8713" width="5" style="111" customWidth="1"/>
    <col min="8714" max="8714" width="5.453125" style="111" customWidth="1"/>
    <col min="8715" max="8715" width="9" style="111" customWidth="1"/>
    <col min="8716" max="8716" width="7.1796875" style="111" customWidth="1"/>
    <col min="8717" max="8717" width="10" style="111" customWidth="1"/>
    <col min="8718" max="8718" width="7.453125" style="111" customWidth="1"/>
    <col min="8719" max="8719" width="7.1796875" style="111" customWidth="1"/>
    <col min="8720" max="8720" width="6.1796875" style="111" customWidth="1"/>
    <col min="8721" max="8721" width="7" style="111" customWidth="1"/>
    <col min="8722" max="8722" width="13.1796875" style="111" bestFit="1" customWidth="1"/>
    <col min="8723" max="8723" width="9.81640625" style="111" customWidth="1"/>
    <col min="8724" max="8724" width="27.453125" style="111" customWidth="1"/>
    <col min="8725" max="8960" width="9.1796875" style="111"/>
    <col min="8961" max="8961" width="7.1796875" style="111" customWidth="1"/>
    <col min="8962" max="8962" width="11.453125" style="111" customWidth="1"/>
    <col min="8963" max="8963" width="5" style="111" customWidth="1"/>
    <col min="8964" max="8966" width="4.81640625" style="111" customWidth="1"/>
    <col min="8967" max="8969" width="5" style="111" customWidth="1"/>
    <col min="8970" max="8970" width="5.453125" style="111" customWidth="1"/>
    <col min="8971" max="8971" width="9" style="111" customWidth="1"/>
    <col min="8972" max="8972" width="7.1796875" style="111" customWidth="1"/>
    <col min="8973" max="8973" width="10" style="111" customWidth="1"/>
    <col min="8974" max="8974" width="7.453125" style="111" customWidth="1"/>
    <col min="8975" max="8975" width="7.1796875" style="111" customWidth="1"/>
    <col min="8976" max="8976" width="6.1796875" style="111" customWidth="1"/>
    <col min="8977" max="8977" width="7" style="111" customWidth="1"/>
    <col min="8978" max="8978" width="13.1796875" style="111" bestFit="1" customWidth="1"/>
    <col min="8979" max="8979" width="9.81640625" style="111" customWidth="1"/>
    <col min="8980" max="8980" width="27.453125" style="111" customWidth="1"/>
    <col min="8981" max="9216" width="9.1796875" style="111"/>
    <col min="9217" max="9217" width="7.1796875" style="111" customWidth="1"/>
    <col min="9218" max="9218" width="11.453125" style="111" customWidth="1"/>
    <col min="9219" max="9219" width="5" style="111" customWidth="1"/>
    <col min="9220" max="9222" width="4.81640625" style="111" customWidth="1"/>
    <col min="9223" max="9225" width="5" style="111" customWidth="1"/>
    <col min="9226" max="9226" width="5.453125" style="111" customWidth="1"/>
    <col min="9227" max="9227" width="9" style="111" customWidth="1"/>
    <col min="9228" max="9228" width="7.1796875" style="111" customWidth="1"/>
    <col min="9229" max="9229" width="10" style="111" customWidth="1"/>
    <col min="9230" max="9230" width="7.453125" style="111" customWidth="1"/>
    <col min="9231" max="9231" width="7.1796875" style="111" customWidth="1"/>
    <col min="9232" max="9232" width="6.1796875" style="111" customWidth="1"/>
    <col min="9233" max="9233" width="7" style="111" customWidth="1"/>
    <col min="9234" max="9234" width="13.1796875" style="111" bestFit="1" customWidth="1"/>
    <col min="9235" max="9235" width="9.81640625" style="111" customWidth="1"/>
    <col min="9236" max="9236" width="27.453125" style="111" customWidth="1"/>
    <col min="9237" max="9472" width="9.1796875" style="111"/>
    <col min="9473" max="9473" width="7.1796875" style="111" customWidth="1"/>
    <col min="9474" max="9474" width="11.453125" style="111" customWidth="1"/>
    <col min="9475" max="9475" width="5" style="111" customWidth="1"/>
    <col min="9476" max="9478" width="4.81640625" style="111" customWidth="1"/>
    <col min="9479" max="9481" width="5" style="111" customWidth="1"/>
    <col min="9482" max="9482" width="5.453125" style="111" customWidth="1"/>
    <col min="9483" max="9483" width="9" style="111" customWidth="1"/>
    <col min="9484" max="9484" width="7.1796875" style="111" customWidth="1"/>
    <col min="9485" max="9485" width="10" style="111" customWidth="1"/>
    <col min="9486" max="9486" width="7.453125" style="111" customWidth="1"/>
    <col min="9487" max="9487" width="7.1796875" style="111" customWidth="1"/>
    <col min="9488" max="9488" width="6.1796875" style="111" customWidth="1"/>
    <col min="9489" max="9489" width="7" style="111" customWidth="1"/>
    <col min="9490" max="9490" width="13.1796875" style="111" bestFit="1" customWidth="1"/>
    <col min="9491" max="9491" width="9.81640625" style="111" customWidth="1"/>
    <col min="9492" max="9492" width="27.453125" style="111" customWidth="1"/>
    <col min="9493" max="9728" width="9.1796875" style="111"/>
    <col min="9729" max="9729" width="7.1796875" style="111" customWidth="1"/>
    <col min="9730" max="9730" width="11.453125" style="111" customWidth="1"/>
    <col min="9731" max="9731" width="5" style="111" customWidth="1"/>
    <col min="9732" max="9734" width="4.81640625" style="111" customWidth="1"/>
    <col min="9735" max="9737" width="5" style="111" customWidth="1"/>
    <col min="9738" max="9738" width="5.453125" style="111" customWidth="1"/>
    <col min="9739" max="9739" width="9" style="111" customWidth="1"/>
    <col min="9740" max="9740" width="7.1796875" style="111" customWidth="1"/>
    <col min="9741" max="9741" width="10" style="111" customWidth="1"/>
    <col min="9742" max="9742" width="7.453125" style="111" customWidth="1"/>
    <col min="9743" max="9743" width="7.1796875" style="111" customWidth="1"/>
    <col min="9744" max="9744" width="6.1796875" style="111" customWidth="1"/>
    <col min="9745" max="9745" width="7" style="111" customWidth="1"/>
    <col min="9746" max="9746" width="13.1796875" style="111" bestFit="1" customWidth="1"/>
    <col min="9747" max="9747" width="9.81640625" style="111" customWidth="1"/>
    <col min="9748" max="9748" width="27.453125" style="111" customWidth="1"/>
    <col min="9749" max="9984" width="9.1796875" style="111"/>
    <col min="9985" max="9985" width="7.1796875" style="111" customWidth="1"/>
    <col min="9986" max="9986" width="11.453125" style="111" customWidth="1"/>
    <col min="9987" max="9987" width="5" style="111" customWidth="1"/>
    <col min="9988" max="9990" width="4.81640625" style="111" customWidth="1"/>
    <col min="9991" max="9993" width="5" style="111" customWidth="1"/>
    <col min="9994" max="9994" width="5.453125" style="111" customWidth="1"/>
    <col min="9995" max="9995" width="9" style="111" customWidth="1"/>
    <col min="9996" max="9996" width="7.1796875" style="111" customWidth="1"/>
    <col min="9997" max="9997" width="10" style="111" customWidth="1"/>
    <col min="9998" max="9998" width="7.453125" style="111" customWidth="1"/>
    <col min="9999" max="9999" width="7.1796875" style="111" customWidth="1"/>
    <col min="10000" max="10000" width="6.1796875" style="111" customWidth="1"/>
    <col min="10001" max="10001" width="7" style="111" customWidth="1"/>
    <col min="10002" max="10002" width="13.1796875" style="111" bestFit="1" customWidth="1"/>
    <col min="10003" max="10003" width="9.81640625" style="111" customWidth="1"/>
    <col min="10004" max="10004" width="27.453125" style="111" customWidth="1"/>
    <col min="10005" max="10240" width="9.1796875" style="111"/>
    <col min="10241" max="10241" width="7.1796875" style="111" customWidth="1"/>
    <col min="10242" max="10242" width="11.453125" style="111" customWidth="1"/>
    <col min="10243" max="10243" width="5" style="111" customWidth="1"/>
    <col min="10244" max="10246" width="4.81640625" style="111" customWidth="1"/>
    <col min="10247" max="10249" width="5" style="111" customWidth="1"/>
    <col min="10250" max="10250" width="5.453125" style="111" customWidth="1"/>
    <col min="10251" max="10251" width="9" style="111" customWidth="1"/>
    <col min="10252" max="10252" width="7.1796875" style="111" customWidth="1"/>
    <col min="10253" max="10253" width="10" style="111" customWidth="1"/>
    <col min="10254" max="10254" width="7.453125" style="111" customWidth="1"/>
    <col min="10255" max="10255" width="7.1796875" style="111" customWidth="1"/>
    <col min="10256" max="10256" width="6.1796875" style="111" customWidth="1"/>
    <col min="10257" max="10257" width="7" style="111" customWidth="1"/>
    <col min="10258" max="10258" width="13.1796875" style="111" bestFit="1" customWidth="1"/>
    <col min="10259" max="10259" width="9.81640625" style="111" customWidth="1"/>
    <col min="10260" max="10260" width="27.453125" style="111" customWidth="1"/>
    <col min="10261" max="10496" width="9.1796875" style="111"/>
    <col min="10497" max="10497" width="7.1796875" style="111" customWidth="1"/>
    <col min="10498" max="10498" width="11.453125" style="111" customWidth="1"/>
    <col min="10499" max="10499" width="5" style="111" customWidth="1"/>
    <col min="10500" max="10502" width="4.81640625" style="111" customWidth="1"/>
    <col min="10503" max="10505" width="5" style="111" customWidth="1"/>
    <col min="10506" max="10506" width="5.453125" style="111" customWidth="1"/>
    <col min="10507" max="10507" width="9" style="111" customWidth="1"/>
    <col min="10508" max="10508" width="7.1796875" style="111" customWidth="1"/>
    <col min="10509" max="10509" width="10" style="111" customWidth="1"/>
    <col min="10510" max="10510" width="7.453125" style="111" customWidth="1"/>
    <col min="10511" max="10511" width="7.1796875" style="111" customWidth="1"/>
    <col min="10512" max="10512" width="6.1796875" style="111" customWidth="1"/>
    <col min="10513" max="10513" width="7" style="111" customWidth="1"/>
    <col min="10514" max="10514" width="13.1796875" style="111" bestFit="1" customWidth="1"/>
    <col min="10515" max="10515" width="9.81640625" style="111" customWidth="1"/>
    <col min="10516" max="10516" width="27.453125" style="111" customWidth="1"/>
    <col min="10517" max="10752" width="9.1796875" style="111"/>
    <col min="10753" max="10753" width="7.1796875" style="111" customWidth="1"/>
    <col min="10754" max="10754" width="11.453125" style="111" customWidth="1"/>
    <col min="10755" max="10755" width="5" style="111" customWidth="1"/>
    <col min="10756" max="10758" width="4.81640625" style="111" customWidth="1"/>
    <col min="10759" max="10761" width="5" style="111" customWidth="1"/>
    <col min="10762" max="10762" width="5.453125" style="111" customWidth="1"/>
    <col min="10763" max="10763" width="9" style="111" customWidth="1"/>
    <col min="10764" max="10764" width="7.1796875" style="111" customWidth="1"/>
    <col min="10765" max="10765" width="10" style="111" customWidth="1"/>
    <col min="10766" max="10766" width="7.453125" style="111" customWidth="1"/>
    <col min="10767" max="10767" width="7.1796875" style="111" customWidth="1"/>
    <col min="10768" max="10768" width="6.1796875" style="111" customWidth="1"/>
    <col min="10769" max="10769" width="7" style="111" customWidth="1"/>
    <col min="10770" max="10770" width="13.1796875" style="111" bestFit="1" customWidth="1"/>
    <col min="10771" max="10771" width="9.81640625" style="111" customWidth="1"/>
    <col min="10772" max="10772" width="27.453125" style="111" customWidth="1"/>
    <col min="10773" max="11008" width="9.1796875" style="111"/>
    <col min="11009" max="11009" width="7.1796875" style="111" customWidth="1"/>
    <col min="11010" max="11010" width="11.453125" style="111" customWidth="1"/>
    <col min="11011" max="11011" width="5" style="111" customWidth="1"/>
    <col min="11012" max="11014" width="4.81640625" style="111" customWidth="1"/>
    <col min="11015" max="11017" width="5" style="111" customWidth="1"/>
    <col min="11018" max="11018" width="5.453125" style="111" customWidth="1"/>
    <col min="11019" max="11019" width="9" style="111" customWidth="1"/>
    <col min="11020" max="11020" width="7.1796875" style="111" customWidth="1"/>
    <col min="11021" max="11021" width="10" style="111" customWidth="1"/>
    <col min="11022" max="11022" width="7.453125" style="111" customWidth="1"/>
    <col min="11023" max="11023" width="7.1796875" style="111" customWidth="1"/>
    <col min="11024" max="11024" width="6.1796875" style="111" customWidth="1"/>
    <col min="11025" max="11025" width="7" style="111" customWidth="1"/>
    <col min="11026" max="11026" width="13.1796875" style="111" bestFit="1" customWidth="1"/>
    <col min="11027" max="11027" width="9.81640625" style="111" customWidth="1"/>
    <col min="11028" max="11028" width="27.453125" style="111" customWidth="1"/>
    <col min="11029" max="11264" width="9.1796875" style="111"/>
    <col min="11265" max="11265" width="7.1796875" style="111" customWidth="1"/>
    <col min="11266" max="11266" width="11.453125" style="111" customWidth="1"/>
    <col min="11267" max="11267" width="5" style="111" customWidth="1"/>
    <col min="11268" max="11270" width="4.81640625" style="111" customWidth="1"/>
    <col min="11271" max="11273" width="5" style="111" customWidth="1"/>
    <col min="11274" max="11274" width="5.453125" style="111" customWidth="1"/>
    <col min="11275" max="11275" width="9" style="111" customWidth="1"/>
    <col min="11276" max="11276" width="7.1796875" style="111" customWidth="1"/>
    <col min="11277" max="11277" width="10" style="111" customWidth="1"/>
    <col min="11278" max="11278" width="7.453125" style="111" customWidth="1"/>
    <col min="11279" max="11279" width="7.1796875" style="111" customWidth="1"/>
    <col min="11280" max="11280" width="6.1796875" style="111" customWidth="1"/>
    <col min="11281" max="11281" width="7" style="111" customWidth="1"/>
    <col min="11282" max="11282" width="13.1796875" style="111" bestFit="1" customWidth="1"/>
    <col min="11283" max="11283" width="9.81640625" style="111" customWidth="1"/>
    <col min="11284" max="11284" width="27.453125" style="111" customWidth="1"/>
    <col min="11285" max="11520" width="9.1796875" style="111"/>
    <col min="11521" max="11521" width="7.1796875" style="111" customWidth="1"/>
    <col min="11522" max="11522" width="11.453125" style="111" customWidth="1"/>
    <col min="11523" max="11523" width="5" style="111" customWidth="1"/>
    <col min="11524" max="11526" width="4.81640625" style="111" customWidth="1"/>
    <col min="11527" max="11529" width="5" style="111" customWidth="1"/>
    <col min="11530" max="11530" width="5.453125" style="111" customWidth="1"/>
    <col min="11531" max="11531" width="9" style="111" customWidth="1"/>
    <col min="11532" max="11532" width="7.1796875" style="111" customWidth="1"/>
    <col min="11533" max="11533" width="10" style="111" customWidth="1"/>
    <col min="11534" max="11534" width="7.453125" style="111" customWidth="1"/>
    <col min="11535" max="11535" width="7.1796875" style="111" customWidth="1"/>
    <col min="11536" max="11536" width="6.1796875" style="111" customWidth="1"/>
    <col min="11537" max="11537" width="7" style="111" customWidth="1"/>
    <col min="11538" max="11538" width="13.1796875" style="111" bestFit="1" customWidth="1"/>
    <col min="11539" max="11539" width="9.81640625" style="111" customWidth="1"/>
    <col min="11540" max="11540" width="27.453125" style="111" customWidth="1"/>
    <col min="11541" max="11776" width="9.1796875" style="111"/>
    <col min="11777" max="11777" width="7.1796875" style="111" customWidth="1"/>
    <col min="11778" max="11778" width="11.453125" style="111" customWidth="1"/>
    <col min="11779" max="11779" width="5" style="111" customWidth="1"/>
    <col min="11780" max="11782" width="4.81640625" style="111" customWidth="1"/>
    <col min="11783" max="11785" width="5" style="111" customWidth="1"/>
    <col min="11786" max="11786" width="5.453125" style="111" customWidth="1"/>
    <col min="11787" max="11787" width="9" style="111" customWidth="1"/>
    <col min="11788" max="11788" width="7.1796875" style="111" customWidth="1"/>
    <col min="11789" max="11789" width="10" style="111" customWidth="1"/>
    <col min="11790" max="11790" width="7.453125" style="111" customWidth="1"/>
    <col min="11791" max="11791" width="7.1796875" style="111" customWidth="1"/>
    <col min="11792" max="11792" width="6.1796875" style="111" customWidth="1"/>
    <col min="11793" max="11793" width="7" style="111" customWidth="1"/>
    <col min="11794" max="11794" width="13.1796875" style="111" bestFit="1" customWidth="1"/>
    <col min="11795" max="11795" width="9.81640625" style="111" customWidth="1"/>
    <col min="11796" max="11796" width="27.453125" style="111" customWidth="1"/>
    <col min="11797" max="12032" width="9.1796875" style="111"/>
    <col min="12033" max="12033" width="7.1796875" style="111" customWidth="1"/>
    <col min="12034" max="12034" width="11.453125" style="111" customWidth="1"/>
    <col min="12035" max="12035" width="5" style="111" customWidth="1"/>
    <col min="12036" max="12038" width="4.81640625" style="111" customWidth="1"/>
    <col min="12039" max="12041" width="5" style="111" customWidth="1"/>
    <col min="12042" max="12042" width="5.453125" style="111" customWidth="1"/>
    <col min="12043" max="12043" width="9" style="111" customWidth="1"/>
    <col min="12044" max="12044" width="7.1796875" style="111" customWidth="1"/>
    <col min="12045" max="12045" width="10" style="111" customWidth="1"/>
    <col min="12046" max="12046" width="7.453125" style="111" customWidth="1"/>
    <col min="12047" max="12047" width="7.1796875" style="111" customWidth="1"/>
    <col min="12048" max="12048" width="6.1796875" style="111" customWidth="1"/>
    <col min="12049" max="12049" width="7" style="111" customWidth="1"/>
    <col min="12050" max="12050" width="13.1796875" style="111" bestFit="1" customWidth="1"/>
    <col min="12051" max="12051" width="9.81640625" style="111" customWidth="1"/>
    <col min="12052" max="12052" width="27.453125" style="111" customWidth="1"/>
    <col min="12053" max="12288" width="9.1796875" style="111"/>
    <col min="12289" max="12289" width="7.1796875" style="111" customWidth="1"/>
    <col min="12290" max="12290" width="11.453125" style="111" customWidth="1"/>
    <col min="12291" max="12291" width="5" style="111" customWidth="1"/>
    <col min="12292" max="12294" width="4.81640625" style="111" customWidth="1"/>
    <col min="12295" max="12297" width="5" style="111" customWidth="1"/>
    <col min="12298" max="12298" width="5.453125" style="111" customWidth="1"/>
    <col min="12299" max="12299" width="9" style="111" customWidth="1"/>
    <col min="12300" max="12300" width="7.1796875" style="111" customWidth="1"/>
    <col min="12301" max="12301" width="10" style="111" customWidth="1"/>
    <col min="12302" max="12302" width="7.453125" style="111" customWidth="1"/>
    <col min="12303" max="12303" width="7.1796875" style="111" customWidth="1"/>
    <col min="12304" max="12304" width="6.1796875" style="111" customWidth="1"/>
    <col min="12305" max="12305" width="7" style="111" customWidth="1"/>
    <col min="12306" max="12306" width="13.1796875" style="111" bestFit="1" customWidth="1"/>
    <col min="12307" max="12307" width="9.81640625" style="111" customWidth="1"/>
    <col min="12308" max="12308" width="27.453125" style="111" customWidth="1"/>
    <col min="12309" max="12544" width="9.1796875" style="111"/>
    <col min="12545" max="12545" width="7.1796875" style="111" customWidth="1"/>
    <col min="12546" max="12546" width="11.453125" style="111" customWidth="1"/>
    <col min="12547" max="12547" width="5" style="111" customWidth="1"/>
    <col min="12548" max="12550" width="4.81640625" style="111" customWidth="1"/>
    <col min="12551" max="12553" width="5" style="111" customWidth="1"/>
    <col min="12554" max="12554" width="5.453125" style="111" customWidth="1"/>
    <col min="12555" max="12555" width="9" style="111" customWidth="1"/>
    <col min="12556" max="12556" width="7.1796875" style="111" customWidth="1"/>
    <col min="12557" max="12557" width="10" style="111" customWidth="1"/>
    <col min="12558" max="12558" width="7.453125" style="111" customWidth="1"/>
    <col min="12559" max="12559" width="7.1796875" style="111" customWidth="1"/>
    <col min="12560" max="12560" width="6.1796875" style="111" customWidth="1"/>
    <col min="12561" max="12561" width="7" style="111" customWidth="1"/>
    <col min="12562" max="12562" width="13.1796875" style="111" bestFit="1" customWidth="1"/>
    <col min="12563" max="12563" width="9.81640625" style="111" customWidth="1"/>
    <col min="12564" max="12564" width="27.453125" style="111" customWidth="1"/>
    <col min="12565" max="12800" width="9.1796875" style="111"/>
    <col min="12801" max="12801" width="7.1796875" style="111" customWidth="1"/>
    <col min="12802" max="12802" width="11.453125" style="111" customWidth="1"/>
    <col min="12803" max="12803" width="5" style="111" customWidth="1"/>
    <col min="12804" max="12806" width="4.81640625" style="111" customWidth="1"/>
    <col min="12807" max="12809" width="5" style="111" customWidth="1"/>
    <col min="12810" max="12810" width="5.453125" style="111" customWidth="1"/>
    <col min="12811" max="12811" width="9" style="111" customWidth="1"/>
    <col min="12812" max="12812" width="7.1796875" style="111" customWidth="1"/>
    <col min="12813" max="12813" width="10" style="111" customWidth="1"/>
    <col min="12814" max="12814" width="7.453125" style="111" customWidth="1"/>
    <col min="12815" max="12815" width="7.1796875" style="111" customWidth="1"/>
    <col min="12816" max="12816" width="6.1796875" style="111" customWidth="1"/>
    <col min="12817" max="12817" width="7" style="111" customWidth="1"/>
    <col min="12818" max="12818" width="13.1796875" style="111" bestFit="1" customWidth="1"/>
    <col min="12819" max="12819" width="9.81640625" style="111" customWidth="1"/>
    <col min="12820" max="12820" width="27.453125" style="111" customWidth="1"/>
    <col min="12821" max="13056" width="9.1796875" style="111"/>
    <col min="13057" max="13057" width="7.1796875" style="111" customWidth="1"/>
    <col min="13058" max="13058" width="11.453125" style="111" customWidth="1"/>
    <col min="13059" max="13059" width="5" style="111" customWidth="1"/>
    <col min="13060" max="13062" width="4.81640625" style="111" customWidth="1"/>
    <col min="13063" max="13065" width="5" style="111" customWidth="1"/>
    <col min="13066" max="13066" width="5.453125" style="111" customWidth="1"/>
    <col min="13067" max="13067" width="9" style="111" customWidth="1"/>
    <col min="13068" max="13068" width="7.1796875" style="111" customWidth="1"/>
    <col min="13069" max="13069" width="10" style="111" customWidth="1"/>
    <col min="13070" max="13070" width="7.453125" style="111" customWidth="1"/>
    <col min="13071" max="13071" width="7.1796875" style="111" customWidth="1"/>
    <col min="13072" max="13072" width="6.1796875" style="111" customWidth="1"/>
    <col min="13073" max="13073" width="7" style="111" customWidth="1"/>
    <col min="13074" max="13074" width="13.1796875" style="111" bestFit="1" customWidth="1"/>
    <col min="13075" max="13075" width="9.81640625" style="111" customWidth="1"/>
    <col min="13076" max="13076" width="27.453125" style="111" customWidth="1"/>
    <col min="13077" max="13312" width="9.1796875" style="111"/>
    <col min="13313" max="13313" width="7.1796875" style="111" customWidth="1"/>
    <col min="13314" max="13314" width="11.453125" style="111" customWidth="1"/>
    <col min="13315" max="13315" width="5" style="111" customWidth="1"/>
    <col min="13316" max="13318" width="4.81640625" style="111" customWidth="1"/>
    <col min="13319" max="13321" width="5" style="111" customWidth="1"/>
    <col min="13322" max="13322" width="5.453125" style="111" customWidth="1"/>
    <col min="13323" max="13323" width="9" style="111" customWidth="1"/>
    <col min="13324" max="13324" width="7.1796875" style="111" customWidth="1"/>
    <col min="13325" max="13325" width="10" style="111" customWidth="1"/>
    <col min="13326" max="13326" width="7.453125" style="111" customWidth="1"/>
    <col min="13327" max="13327" width="7.1796875" style="111" customWidth="1"/>
    <col min="13328" max="13328" width="6.1796875" style="111" customWidth="1"/>
    <col min="13329" max="13329" width="7" style="111" customWidth="1"/>
    <col min="13330" max="13330" width="13.1796875" style="111" bestFit="1" customWidth="1"/>
    <col min="13331" max="13331" width="9.81640625" style="111" customWidth="1"/>
    <col min="13332" max="13332" width="27.453125" style="111" customWidth="1"/>
    <col min="13333" max="13568" width="9.1796875" style="111"/>
    <col min="13569" max="13569" width="7.1796875" style="111" customWidth="1"/>
    <col min="13570" max="13570" width="11.453125" style="111" customWidth="1"/>
    <col min="13571" max="13571" width="5" style="111" customWidth="1"/>
    <col min="13572" max="13574" width="4.81640625" style="111" customWidth="1"/>
    <col min="13575" max="13577" width="5" style="111" customWidth="1"/>
    <col min="13578" max="13578" width="5.453125" style="111" customWidth="1"/>
    <col min="13579" max="13579" width="9" style="111" customWidth="1"/>
    <col min="13580" max="13580" width="7.1796875" style="111" customWidth="1"/>
    <col min="13581" max="13581" width="10" style="111" customWidth="1"/>
    <col min="13582" max="13582" width="7.453125" style="111" customWidth="1"/>
    <col min="13583" max="13583" width="7.1796875" style="111" customWidth="1"/>
    <col min="13584" max="13584" width="6.1796875" style="111" customWidth="1"/>
    <col min="13585" max="13585" width="7" style="111" customWidth="1"/>
    <col min="13586" max="13586" width="13.1796875" style="111" bestFit="1" customWidth="1"/>
    <col min="13587" max="13587" width="9.81640625" style="111" customWidth="1"/>
    <col min="13588" max="13588" width="27.453125" style="111" customWidth="1"/>
    <col min="13589" max="13824" width="9.1796875" style="111"/>
    <col min="13825" max="13825" width="7.1796875" style="111" customWidth="1"/>
    <col min="13826" max="13826" width="11.453125" style="111" customWidth="1"/>
    <col min="13827" max="13827" width="5" style="111" customWidth="1"/>
    <col min="13828" max="13830" width="4.81640625" style="111" customWidth="1"/>
    <col min="13831" max="13833" width="5" style="111" customWidth="1"/>
    <col min="13834" max="13834" width="5.453125" style="111" customWidth="1"/>
    <col min="13835" max="13835" width="9" style="111" customWidth="1"/>
    <col min="13836" max="13836" width="7.1796875" style="111" customWidth="1"/>
    <col min="13837" max="13837" width="10" style="111" customWidth="1"/>
    <col min="13838" max="13838" width="7.453125" style="111" customWidth="1"/>
    <col min="13839" max="13839" width="7.1796875" style="111" customWidth="1"/>
    <col min="13840" max="13840" width="6.1796875" style="111" customWidth="1"/>
    <col min="13841" max="13841" width="7" style="111" customWidth="1"/>
    <col min="13842" max="13842" width="13.1796875" style="111" bestFit="1" customWidth="1"/>
    <col min="13843" max="13843" width="9.81640625" style="111" customWidth="1"/>
    <col min="13844" max="13844" width="27.453125" style="111" customWidth="1"/>
    <col min="13845" max="14080" width="9.1796875" style="111"/>
    <col min="14081" max="14081" width="7.1796875" style="111" customWidth="1"/>
    <col min="14082" max="14082" width="11.453125" style="111" customWidth="1"/>
    <col min="14083" max="14083" width="5" style="111" customWidth="1"/>
    <col min="14084" max="14086" width="4.81640625" style="111" customWidth="1"/>
    <col min="14087" max="14089" width="5" style="111" customWidth="1"/>
    <col min="14090" max="14090" width="5.453125" style="111" customWidth="1"/>
    <col min="14091" max="14091" width="9" style="111" customWidth="1"/>
    <col min="14092" max="14092" width="7.1796875" style="111" customWidth="1"/>
    <col min="14093" max="14093" width="10" style="111" customWidth="1"/>
    <col min="14094" max="14094" width="7.453125" style="111" customWidth="1"/>
    <col min="14095" max="14095" width="7.1796875" style="111" customWidth="1"/>
    <col min="14096" max="14096" width="6.1796875" style="111" customWidth="1"/>
    <col min="14097" max="14097" width="7" style="111" customWidth="1"/>
    <col min="14098" max="14098" width="13.1796875" style="111" bestFit="1" customWidth="1"/>
    <col min="14099" max="14099" width="9.81640625" style="111" customWidth="1"/>
    <col min="14100" max="14100" width="27.453125" style="111" customWidth="1"/>
    <col min="14101" max="14336" width="9.1796875" style="111"/>
    <col min="14337" max="14337" width="7.1796875" style="111" customWidth="1"/>
    <col min="14338" max="14338" width="11.453125" style="111" customWidth="1"/>
    <col min="14339" max="14339" width="5" style="111" customWidth="1"/>
    <col min="14340" max="14342" width="4.81640625" style="111" customWidth="1"/>
    <col min="14343" max="14345" width="5" style="111" customWidth="1"/>
    <col min="14346" max="14346" width="5.453125" style="111" customWidth="1"/>
    <col min="14347" max="14347" width="9" style="111" customWidth="1"/>
    <col min="14348" max="14348" width="7.1796875" style="111" customWidth="1"/>
    <col min="14349" max="14349" width="10" style="111" customWidth="1"/>
    <col min="14350" max="14350" width="7.453125" style="111" customWidth="1"/>
    <col min="14351" max="14351" width="7.1796875" style="111" customWidth="1"/>
    <col min="14352" max="14352" width="6.1796875" style="111" customWidth="1"/>
    <col min="14353" max="14353" width="7" style="111" customWidth="1"/>
    <col min="14354" max="14354" width="13.1796875" style="111" bestFit="1" customWidth="1"/>
    <col min="14355" max="14355" width="9.81640625" style="111" customWidth="1"/>
    <col min="14356" max="14356" width="27.453125" style="111" customWidth="1"/>
    <col min="14357" max="14592" width="9.1796875" style="111"/>
    <col min="14593" max="14593" width="7.1796875" style="111" customWidth="1"/>
    <col min="14594" max="14594" width="11.453125" style="111" customWidth="1"/>
    <col min="14595" max="14595" width="5" style="111" customWidth="1"/>
    <col min="14596" max="14598" width="4.81640625" style="111" customWidth="1"/>
    <col min="14599" max="14601" width="5" style="111" customWidth="1"/>
    <col min="14602" max="14602" width="5.453125" style="111" customWidth="1"/>
    <col min="14603" max="14603" width="9" style="111" customWidth="1"/>
    <col min="14604" max="14604" width="7.1796875" style="111" customWidth="1"/>
    <col min="14605" max="14605" width="10" style="111" customWidth="1"/>
    <col min="14606" max="14606" width="7.453125" style="111" customWidth="1"/>
    <col min="14607" max="14607" width="7.1796875" style="111" customWidth="1"/>
    <col min="14608" max="14608" width="6.1796875" style="111" customWidth="1"/>
    <col min="14609" max="14609" width="7" style="111" customWidth="1"/>
    <col min="14610" max="14610" width="13.1796875" style="111" bestFit="1" customWidth="1"/>
    <col min="14611" max="14611" width="9.81640625" style="111" customWidth="1"/>
    <col min="14612" max="14612" width="27.453125" style="111" customWidth="1"/>
    <col min="14613" max="14848" width="9.1796875" style="111"/>
    <col min="14849" max="14849" width="7.1796875" style="111" customWidth="1"/>
    <col min="14850" max="14850" width="11.453125" style="111" customWidth="1"/>
    <col min="14851" max="14851" width="5" style="111" customWidth="1"/>
    <col min="14852" max="14854" width="4.81640625" style="111" customWidth="1"/>
    <col min="14855" max="14857" width="5" style="111" customWidth="1"/>
    <col min="14858" max="14858" width="5.453125" style="111" customWidth="1"/>
    <col min="14859" max="14859" width="9" style="111" customWidth="1"/>
    <col min="14860" max="14860" width="7.1796875" style="111" customWidth="1"/>
    <col min="14861" max="14861" width="10" style="111" customWidth="1"/>
    <col min="14862" max="14862" width="7.453125" style="111" customWidth="1"/>
    <col min="14863" max="14863" width="7.1796875" style="111" customWidth="1"/>
    <col min="14864" max="14864" width="6.1796875" style="111" customWidth="1"/>
    <col min="14865" max="14865" width="7" style="111" customWidth="1"/>
    <col min="14866" max="14866" width="13.1796875" style="111" bestFit="1" customWidth="1"/>
    <col min="14867" max="14867" width="9.81640625" style="111" customWidth="1"/>
    <col min="14868" max="14868" width="27.453125" style="111" customWidth="1"/>
    <col min="14869" max="15104" width="9.1796875" style="111"/>
    <col min="15105" max="15105" width="7.1796875" style="111" customWidth="1"/>
    <col min="15106" max="15106" width="11.453125" style="111" customWidth="1"/>
    <col min="15107" max="15107" width="5" style="111" customWidth="1"/>
    <col min="15108" max="15110" width="4.81640625" style="111" customWidth="1"/>
    <col min="15111" max="15113" width="5" style="111" customWidth="1"/>
    <col min="15114" max="15114" width="5.453125" style="111" customWidth="1"/>
    <col min="15115" max="15115" width="9" style="111" customWidth="1"/>
    <col min="15116" max="15116" width="7.1796875" style="111" customWidth="1"/>
    <col min="15117" max="15117" width="10" style="111" customWidth="1"/>
    <col min="15118" max="15118" width="7.453125" style="111" customWidth="1"/>
    <col min="15119" max="15119" width="7.1796875" style="111" customWidth="1"/>
    <col min="15120" max="15120" width="6.1796875" style="111" customWidth="1"/>
    <col min="15121" max="15121" width="7" style="111" customWidth="1"/>
    <col min="15122" max="15122" width="13.1796875" style="111" bestFit="1" customWidth="1"/>
    <col min="15123" max="15123" width="9.81640625" style="111" customWidth="1"/>
    <col min="15124" max="15124" width="27.453125" style="111" customWidth="1"/>
    <col min="15125" max="15360" width="9.1796875" style="111"/>
    <col min="15361" max="15361" width="7.1796875" style="111" customWidth="1"/>
    <col min="15362" max="15362" width="11.453125" style="111" customWidth="1"/>
    <col min="15363" max="15363" width="5" style="111" customWidth="1"/>
    <col min="15364" max="15366" width="4.81640625" style="111" customWidth="1"/>
    <col min="15367" max="15369" width="5" style="111" customWidth="1"/>
    <col min="15370" max="15370" width="5.453125" style="111" customWidth="1"/>
    <col min="15371" max="15371" width="9" style="111" customWidth="1"/>
    <col min="15372" max="15372" width="7.1796875" style="111" customWidth="1"/>
    <col min="15373" max="15373" width="10" style="111" customWidth="1"/>
    <col min="15374" max="15374" width="7.453125" style="111" customWidth="1"/>
    <col min="15375" max="15375" width="7.1796875" style="111" customWidth="1"/>
    <col min="15376" max="15376" width="6.1796875" style="111" customWidth="1"/>
    <col min="15377" max="15377" width="7" style="111" customWidth="1"/>
    <col min="15378" max="15378" width="13.1796875" style="111" bestFit="1" customWidth="1"/>
    <col min="15379" max="15379" width="9.81640625" style="111" customWidth="1"/>
    <col min="15380" max="15380" width="27.453125" style="111" customWidth="1"/>
    <col min="15381" max="15616" width="9.1796875" style="111"/>
    <col min="15617" max="15617" width="7.1796875" style="111" customWidth="1"/>
    <col min="15618" max="15618" width="11.453125" style="111" customWidth="1"/>
    <col min="15619" max="15619" width="5" style="111" customWidth="1"/>
    <col min="15620" max="15622" width="4.81640625" style="111" customWidth="1"/>
    <col min="15623" max="15625" width="5" style="111" customWidth="1"/>
    <col min="15626" max="15626" width="5.453125" style="111" customWidth="1"/>
    <col min="15627" max="15627" width="9" style="111" customWidth="1"/>
    <col min="15628" max="15628" width="7.1796875" style="111" customWidth="1"/>
    <col min="15629" max="15629" width="10" style="111" customWidth="1"/>
    <col min="15630" max="15630" width="7.453125" style="111" customWidth="1"/>
    <col min="15631" max="15631" width="7.1796875" style="111" customWidth="1"/>
    <col min="15632" max="15632" width="6.1796875" style="111" customWidth="1"/>
    <col min="15633" max="15633" width="7" style="111" customWidth="1"/>
    <col min="15634" max="15634" width="13.1796875" style="111" bestFit="1" customWidth="1"/>
    <col min="15635" max="15635" width="9.81640625" style="111" customWidth="1"/>
    <col min="15636" max="15636" width="27.453125" style="111" customWidth="1"/>
    <col min="15637" max="15872" width="9.1796875" style="111"/>
    <col min="15873" max="15873" width="7.1796875" style="111" customWidth="1"/>
    <col min="15874" max="15874" width="11.453125" style="111" customWidth="1"/>
    <col min="15875" max="15875" width="5" style="111" customWidth="1"/>
    <col min="15876" max="15878" width="4.81640625" style="111" customWidth="1"/>
    <col min="15879" max="15881" width="5" style="111" customWidth="1"/>
    <col min="15882" max="15882" width="5.453125" style="111" customWidth="1"/>
    <col min="15883" max="15883" width="9" style="111" customWidth="1"/>
    <col min="15884" max="15884" width="7.1796875" style="111" customWidth="1"/>
    <col min="15885" max="15885" width="10" style="111" customWidth="1"/>
    <col min="15886" max="15886" width="7.453125" style="111" customWidth="1"/>
    <col min="15887" max="15887" width="7.1796875" style="111" customWidth="1"/>
    <col min="15888" max="15888" width="6.1796875" style="111" customWidth="1"/>
    <col min="15889" max="15889" width="7" style="111" customWidth="1"/>
    <col min="15890" max="15890" width="13.1796875" style="111" bestFit="1" customWidth="1"/>
    <col min="15891" max="15891" width="9.81640625" style="111" customWidth="1"/>
    <col min="15892" max="15892" width="27.453125" style="111" customWidth="1"/>
    <col min="15893" max="16128" width="9.1796875" style="111"/>
    <col min="16129" max="16129" width="7.1796875" style="111" customWidth="1"/>
    <col min="16130" max="16130" width="11.453125" style="111" customWidth="1"/>
    <col min="16131" max="16131" width="5" style="111" customWidth="1"/>
    <col min="16132" max="16134" width="4.81640625" style="111" customWidth="1"/>
    <col min="16135" max="16137" width="5" style="111" customWidth="1"/>
    <col min="16138" max="16138" width="5.453125" style="111" customWidth="1"/>
    <col min="16139" max="16139" width="9" style="111" customWidth="1"/>
    <col min="16140" max="16140" width="7.1796875" style="111" customWidth="1"/>
    <col min="16141" max="16141" width="10" style="111" customWidth="1"/>
    <col min="16142" max="16142" width="7.453125" style="111" customWidth="1"/>
    <col min="16143" max="16143" width="7.1796875" style="111" customWidth="1"/>
    <col min="16144" max="16144" width="6.1796875" style="111" customWidth="1"/>
    <col min="16145" max="16145" width="7" style="111" customWidth="1"/>
    <col min="16146" max="16146" width="13.1796875" style="111" bestFit="1" customWidth="1"/>
    <col min="16147" max="16147" width="9.81640625" style="111" customWidth="1"/>
    <col min="16148" max="16148" width="27.453125" style="111" customWidth="1"/>
    <col min="16149" max="16384" width="9.1796875" style="111"/>
  </cols>
  <sheetData>
    <row r="1" spans="1:20" ht="16" thickBot="1"/>
    <row r="2" spans="1:20" ht="16" thickBot="1">
      <c r="A2" s="242" t="s">
        <v>116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4"/>
    </row>
    <row r="3" spans="1:20">
      <c r="A3" s="245"/>
      <c r="B3" s="246"/>
      <c r="C3" s="113"/>
      <c r="D3" s="113"/>
      <c r="E3" s="113"/>
      <c r="F3" s="114"/>
      <c r="G3" s="114"/>
      <c r="H3" s="114"/>
      <c r="I3" s="114"/>
      <c r="J3" s="114"/>
      <c r="K3" s="114"/>
      <c r="L3" s="114"/>
      <c r="M3" s="113"/>
      <c r="N3" s="114"/>
      <c r="O3" s="114"/>
      <c r="P3" s="114"/>
      <c r="Q3" s="113"/>
      <c r="R3" s="115"/>
      <c r="S3" s="115"/>
      <c r="T3" s="116"/>
    </row>
    <row r="4" spans="1:20">
      <c r="A4" s="247" t="s">
        <v>117</v>
      </c>
      <c r="B4" s="248"/>
      <c r="C4" s="119" t="s">
        <v>118</v>
      </c>
      <c r="D4" s="249" t="s">
        <v>79</v>
      </c>
      <c r="E4" s="249"/>
      <c r="F4" s="249"/>
      <c r="G4" s="249"/>
      <c r="H4" s="249"/>
      <c r="I4" s="249"/>
      <c r="J4" s="249"/>
      <c r="K4" s="120"/>
      <c r="L4" s="120"/>
      <c r="M4" s="120"/>
      <c r="N4" s="120"/>
      <c r="O4" s="119"/>
      <c r="P4" s="120"/>
      <c r="R4" s="120"/>
      <c r="S4" s="120"/>
      <c r="T4" s="121"/>
    </row>
    <row r="5" spans="1:20">
      <c r="A5" s="117" t="s">
        <v>119</v>
      </c>
      <c r="B5" s="118"/>
      <c r="C5" s="119" t="s">
        <v>118</v>
      </c>
      <c r="D5" s="248"/>
      <c r="E5" s="248"/>
      <c r="F5" s="248"/>
      <c r="G5" s="248"/>
      <c r="H5" s="248"/>
      <c r="I5" s="248"/>
      <c r="J5" s="248"/>
      <c r="K5" s="120"/>
      <c r="L5" s="120"/>
      <c r="M5" s="120" t="s">
        <v>191</v>
      </c>
      <c r="O5" s="119"/>
      <c r="P5" s="120"/>
      <c r="Q5" s="120"/>
      <c r="R5" s="120"/>
      <c r="S5" s="122"/>
      <c r="T5" s="121"/>
    </row>
    <row r="6" spans="1:20">
      <c r="A6" s="117" t="s">
        <v>120</v>
      </c>
      <c r="B6" s="118"/>
      <c r="C6" s="119" t="s">
        <v>118</v>
      </c>
      <c r="D6" s="248" t="s">
        <v>80</v>
      </c>
      <c r="E6" s="248"/>
      <c r="F6" s="248"/>
      <c r="G6" s="248"/>
      <c r="H6" s="248"/>
      <c r="I6" s="248"/>
      <c r="J6" s="248"/>
      <c r="K6" s="120"/>
      <c r="L6" s="120"/>
      <c r="M6" s="120"/>
      <c r="N6" s="120"/>
      <c r="O6" s="119"/>
      <c r="P6" s="120"/>
      <c r="Q6" s="120"/>
      <c r="R6" s="120"/>
      <c r="S6" s="120"/>
      <c r="T6" s="121"/>
    </row>
    <row r="7" spans="1:20">
      <c r="A7" s="123" t="s">
        <v>121</v>
      </c>
      <c r="B7" s="124"/>
      <c r="C7" s="125" t="s">
        <v>118</v>
      </c>
      <c r="D7" s="250"/>
      <c r="E7" s="250"/>
      <c r="F7" s="250"/>
      <c r="G7" s="250"/>
      <c r="H7" s="250"/>
      <c r="I7" s="250"/>
      <c r="J7" s="250"/>
      <c r="K7" s="124"/>
      <c r="L7" s="124"/>
      <c r="M7" s="124"/>
      <c r="N7" s="124"/>
      <c r="O7" s="124"/>
      <c r="P7" s="124"/>
      <c r="Q7" s="124"/>
      <c r="R7" s="124"/>
      <c r="S7" s="124"/>
      <c r="T7" s="126"/>
    </row>
    <row r="8" spans="1:20" ht="16" thickBot="1">
      <c r="A8" s="127"/>
      <c r="B8" s="128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8"/>
      <c r="N8" s="129"/>
      <c r="O8" s="129"/>
      <c r="P8" s="129"/>
      <c r="Q8" s="129"/>
      <c r="R8" s="129"/>
      <c r="S8" s="129"/>
      <c r="T8" s="130"/>
    </row>
    <row r="9" spans="1:20" ht="12.75" customHeight="1">
      <c r="A9" s="251" t="s">
        <v>122</v>
      </c>
      <c r="B9" s="253" t="s">
        <v>123</v>
      </c>
      <c r="C9" s="255" t="s">
        <v>124</v>
      </c>
      <c r="D9" s="256"/>
      <c r="E9" s="256"/>
      <c r="F9" s="257"/>
      <c r="G9" s="255" t="s">
        <v>125</v>
      </c>
      <c r="H9" s="256"/>
      <c r="I9" s="256"/>
      <c r="J9" s="257"/>
      <c r="K9" s="253" t="s">
        <v>126</v>
      </c>
      <c r="L9" s="253" t="s">
        <v>127</v>
      </c>
      <c r="M9" s="264" t="s">
        <v>128</v>
      </c>
      <c r="N9" s="266" t="s">
        <v>129</v>
      </c>
      <c r="O9" s="256"/>
      <c r="P9" s="256"/>
      <c r="Q9" s="267"/>
      <c r="R9" s="268" t="s">
        <v>130</v>
      </c>
      <c r="S9" s="268" t="s">
        <v>131</v>
      </c>
      <c r="T9" s="268" t="s">
        <v>132</v>
      </c>
    </row>
    <row r="10" spans="1:20" ht="16" thickBot="1">
      <c r="A10" s="252"/>
      <c r="B10" s="254"/>
      <c r="C10" s="258" t="s">
        <v>133</v>
      </c>
      <c r="D10" s="259"/>
      <c r="E10" s="258" t="s">
        <v>134</v>
      </c>
      <c r="F10" s="259"/>
      <c r="G10" s="258" t="s">
        <v>133</v>
      </c>
      <c r="H10" s="259"/>
      <c r="I10" s="258" t="s">
        <v>134</v>
      </c>
      <c r="J10" s="259"/>
      <c r="K10" s="254"/>
      <c r="L10" s="254"/>
      <c r="M10" s="265"/>
      <c r="N10" s="132">
        <v>1.5</v>
      </c>
      <c r="O10" s="133">
        <v>2</v>
      </c>
      <c r="P10" s="133">
        <v>3</v>
      </c>
      <c r="Q10" s="134">
        <v>4</v>
      </c>
      <c r="R10" s="269"/>
      <c r="S10" s="269"/>
      <c r="T10" s="269"/>
    </row>
    <row r="11" spans="1:20">
      <c r="A11" s="135" t="s">
        <v>135</v>
      </c>
      <c r="B11" s="136"/>
      <c r="C11" s="137">
        <v>7</v>
      </c>
      <c r="D11" s="137">
        <v>0</v>
      </c>
      <c r="E11" s="137">
        <v>12</v>
      </c>
      <c r="F11" s="137">
        <v>0</v>
      </c>
      <c r="G11" s="137">
        <v>13</v>
      </c>
      <c r="H11" s="137">
        <v>0</v>
      </c>
      <c r="I11" s="137">
        <v>16</v>
      </c>
      <c r="J11" s="137">
        <v>0</v>
      </c>
      <c r="K11" s="138">
        <f>((((E11-C11)*60)+(F11-D11))/60)+((((I11-G11)*60)+(J11-H11))/60)</f>
        <v>8</v>
      </c>
      <c r="L11" s="138">
        <f>IF(K11=0,0,IF(OR(B11="H",B11="OFF"),K11,IF(B11="",8,0)))</f>
        <v>8</v>
      </c>
      <c r="M11" s="136">
        <f>IF(AND(B11="",K11&lt;=8),0,IF(AND(B11="",K11&gt;8),K11-L11,IF(OR(B11="H",B11="OFF"),L11,0)))</f>
        <v>0</v>
      </c>
      <c r="N11" s="139" t="str">
        <f>IF(M11=0,"",IF(AND(B11="",L11=8,M11&lt;=1),M11,IF(AND(M11&gt;1,B11=""),1,"")))</f>
        <v/>
      </c>
      <c r="O11" s="139" t="str">
        <f>IF(AND(B11="",M11&gt;1),M11-N11,IF(AND(B11="H",M11&lt;=5),M11,IF(AND(B11="OFF",M11&lt;=7),M11,IF(AND(B11="H",M11&gt;5),5,IF(AND(B11="OFF",M11&gt;7),7,"")))))</f>
        <v/>
      </c>
      <c r="P11" s="139" t="str">
        <f>IF(AND(B11="OFF",M11&gt;=8),1,IF(AND(B11="H",M11&gt;=6),1,""))</f>
        <v/>
      </c>
      <c r="Q11" s="139" t="str">
        <f>IF(AND(B11="H",M11&gt;=6),M11-6,IF(AND(B11="OFF",M11&gt;8),M11-8,""))</f>
        <v/>
      </c>
      <c r="R11" s="140">
        <f>(IF(N11="",0,(N11*$N$10)))+(IF(O11="",0,(O11*$O$10)))+(IF(P11="",0,(P11*$P$10)))+(IF(Q11="",0,(Q11*$Q$10)))</f>
        <v>0</v>
      </c>
      <c r="S11" s="141">
        <v>1</v>
      </c>
      <c r="T11" s="142"/>
    </row>
    <row r="12" spans="1:20">
      <c r="A12" s="135" t="s">
        <v>136</v>
      </c>
      <c r="B12" s="136"/>
      <c r="C12" s="137">
        <v>7</v>
      </c>
      <c r="D12" s="137">
        <v>0</v>
      </c>
      <c r="E12" s="137">
        <v>12</v>
      </c>
      <c r="F12" s="137">
        <v>0</v>
      </c>
      <c r="G12" s="137">
        <v>13</v>
      </c>
      <c r="H12" s="137">
        <v>0</v>
      </c>
      <c r="I12" s="137">
        <v>16</v>
      </c>
      <c r="J12" s="137">
        <v>0</v>
      </c>
      <c r="K12" s="138">
        <f>((((E12-C12)*60)+(F12-D12))/60)+((((I12-G12)*60)+(J12-H12))/60)</f>
        <v>8</v>
      </c>
      <c r="L12" s="138">
        <f t="shared" ref="L12:L41" si="0">IF(K12=0,0,IF(OR(B12="H",B12="OFF"),K12,IF(B12="",8,0)))</f>
        <v>8</v>
      </c>
      <c r="M12" s="136">
        <f t="shared" ref="M12:M41" si="1">IF(AND(B12="",K12&lt;=8),0,IF(AND(B12="",K12&gt;8),K12-L12,IF(OR(B12="H",B12="OFF"),L12,0)))</f>
        <v>0</v>
      </c>
      <c r="N12" s="139" t="str">
        <f>IF(M12=0,"",IF(AND(B12="",L12=8,M12&lt;=1),M12,IF(AND(M12&gt;1,B12=""),1,"")))</f>
        <v/>
      </c>
      <c r="O12" s="139" t="str">
        <f>IF(AND(B12="",M12&gt;1),M12-N12,IF(AND(B12="H",M12&lt;=5),M12,IF(AND(B12="OFF",M12&lt;=7),M12,IF(AND(B12="H",M12&gt;5),5,IF(AND(B12="OFF",M12&gt;7),7,"")))))</f>
        <v/>
      </c>
      <c r="P12" s="139" t="str">
        <f>IF(AND(B12="OFF",M12&gt;=8),1,IF(AND(B12="H",M12&gt;=6),1,""))</f>
        <v/>
      </c>
      <c r="Q12" s="139" t="str">
        <f>IF(AND(B12="H",M12&gt;=6),M12-6,IF(AND(B12="OFF",M12&gt;8),M12-8,""))</f>
        <v/>
      </c>
      <c r="R12" s="140">
        <f>(IF(N12="",0,(N12*$N$10)))+(IF(O12="",0,(O12*$O$10)))+(IF(P12="",0,(P12*$P$10)))+(IF(Q12="",0,(Q12*$Q$10)))</f>
        <v>0</v>
      </c>
      <c r="S12" s="141">
        <v>1</v>
      </c>
      <c r="T12" s="142"/>
    </row>
    <row r="13" spans="1:20">
      <c r="A13" s="135" t="s">
        <v>137</v>
      </c>
      <c r="B13" s="136"/>
      <c r="C13" s="137">
        <v>7</v>
      </c>
      <c r="D13" s="137">
        <v>0</v>
      </c>
      <c r="E13" s="137">
        <v>12</v>
      </c>
      <c r="F13" s="137">
        <v>0</v>
      </c>
      <c r="G13" s="137">
        <v>13</v>
      </c>
      <c r="H13" s="137">
        <v>0</v>
      </c>
      <c r="I13" s="137">
        <v>16</v>
      </c>
      <c r="J13" s="137">
        <v>0</v>
      </c>
      <c r="K13" s="138">
        <f t="shared" ref="K13:K41" si="2">((((E13-C13)*60)+(F13-D13))/60)+((((I13-G13)*60)+(J13-H13))/60)</f>
        <v>8</v>
      </c>
      <c r="L13" s="138">
        <f t="shared" si="0"/>
        <v>8</v>
      </c>
      <c r="M13" s="136">
        <f t="shared" si="1"/>
        <v>0</v>
      </c>
      <c r="N13" s="139" t="str">
        <f t="shared" ref="N13:N41" si="3">IF(M13=0,"",IF(AND(B13="",L13=8,M13&lt;=1),M13,IF(AND(M13&gt;1,B13=""),1,"")))</f>
        <v/>
      </c>
      <c r="O13" s="139" t="str">
        <f t="shared" ref="O13:O41" si="4">IF(AND(B13="",M13&gt;1),M13-N13,IF(AND(B13="H",M13&lt;=5),M13,IF(AND(B13="OFF",M13&lt;=7),M13,IF(AND(B13="H",M13&gt;5),5,IF(AND(B13="OFF",M13&gt;7),7,"")))))</f>
        <v/>
      </c>
      <c r="P13" s="139" t="str">
        <f t="shared" ref="P13:P41" si="5">IF(AND(B13="OFF",M13&gt;=8),1,IF(AND(B13="H",M13&gt;=6),1,""))</f>
        <v/>
      </c>
      <c r="Q13" s="139" t="str">
        <f t="shared" ref="Q13:Q41" si="6">IF(AND(B13="H",M13&gt;=6),M13-6,IF(AND(B13="OFF",M13&gt;8),M13-8,""))</f>
        <v/>
      </c>
      <c r="R13" s="140">
        <f t="shared" ref="R13:R41" si="7">(IF(N13="",0,(N13*$N$10)))+(IF(O13="",0,(O13*$O$10)))+(IF(P13="",0,(P13*$P$10)))+(IF(Q13="",0,(Q13*$Q$10)))</f>
        <v>0</v>
      </c>
      <c r="S13" s="141">
        <v>1</v>
      </c>
      <c r="T13" s="142"/>
    </row>
    <row r="14" spans="1:20">
      <c r="A14" s="135" t="s">
        <v>138</v>
      </c>
      <c r="B14" s="136"/>
      <c r="C14" s="137">
        <v>7</v>
      </c>
      <c r="D14" s="137">
        <v>0</v>
      </c>
      <c r="E14" s="137">
        <v>12</v>
      </c>
      <c r="F14" s="137">
        <v>0</v>
      </c>
      <c r="G14" s="137">
        <v>13</v>
      </c>
      <c r="H14" s="137">
        <v>0</v>
      </c>
      <c r="I14" s="137">
        <v>16</v>
      </c>
      <c r="J14" s="137">
        <v>0</v>
      </c>
      <c r="K14" s="138">
        <f t="shared" si="2"/>
        <v>8</v>
      </c>
      <c r="L14" s="138">
        <f t="shared" si="0"/>
        <v>8</v>
      </c>
      <c r="M14" s="136">
        <f t="shared" si="1"/>
        <v>0</v>
      </c>
      <c r="N14" s="139" t="str">
        <f t="shared" si="3"/>
        <v/>
      </c>
      <c r="O14" s="139" t="str">
        <f t="shared" si="4"/>
        <v/>
      </c>
      <c r="P14" s="139" t="str">
        <f t="shared" si="5"/>
        <v/>
      </c>
      <c r="Q14" s="139" t="str">
        <f t="shared" si="6"/>
        <v/>
      </c>
      <c r="R14" s="140">
        <f t="shared" si="7"/>
        <v>0</v>
      </c>
      <c r="S14" s="141">
        <v>1</v>
      </c>
      <c r="T14" s="142"/>
    </row>
    <row r="15" spans="1:20">
      <c r="A15" s="135" t="s">
        <v>139</v>
      </c>
      <c r="B15" s="136" t="s">
        <v>140</v>
      </c>
      <c r="C15" s="137"/>
      <c r="D15" s="137"/>
      <c r="E15" s="137"/>
      <c r="F15" s="137"/>
      <c r="G15" s="137"/>
      <c r="H15" s="137"/>
      <c r="I15" s="137"/>
      <c r="J15" s="137"/>
      <c r="K15" s="138">
        <f t="shared" si="2"/>
        <v>0</v>
      </c>
      <c r="L15" s="138">
        <f t="shared" si="0"/>
        <v>0</v>
      </c>
      <c r="M15" s="136">
        <f t="shared" si="1"/>
        <v>0</v>
      </c>
      <c r="N15" s="139" t="str">
        <f t="shared" si="3"/>
        <v/>
      </c>
      <c r="O15" s="139">
        <f t="shared" si="4"/>
        <v>0</v>
      </c>
      <c r="P15" s="139" t="str">
        <f t="shared" si="5"/>
        <v/>
      </c>
      <c r="Q15" s="139" t="str">
        <f t="shared" si="6"/>
        <v/>
      </c>
      <c r="R15" s="140">
        <f t="shared" si="7"/>
        <v>0</v>
      </c>
      <c r="S15" s="141"/>
      <c r="T15" s="142"/>
    </row>
    <row r="16" spans="1:20">
      <c r="A16" s="135" t="s">
        <v>141</v>
      </c>
      <c r="B16" s="136" t="s">
        <v>140</v>
      </c>
      <c r="C16" s="137"/>
      <c r="D16" s="137"/>
      <c r="E16" s="137"/>
      <c r="F16" s="137"/>
      <c r="G16" s="137"/>
      <c r="H16" s="137"/>
      <c r="I16" s="137"/>
      <c r="J16" s="137"/>
      <c r="K16" s="138">
        <f t="shared" si="2"/>
        <v>0</v>
      </c>
      <c r="L16" s="138">
        <f t="shared" si="0"/>
        <v>0</v>
      </c>
      <c r="M16" s="136">
        <f t="shared" si="1"/>
        <v>0</v>
      </c>
      <c r="N16" s="139" t="str">
        <f t="shared" si="3"/>
        <v/>
      </c>
      <c r="O16" s="139">
        <f t="shared" si="4"/>
        <v>0</v>
      </c>
      <c r="P16" s="139" t="str">
        <f t="shared" si="5"/>
        <v/>
      </c>
      <c r="Q16" s="139" t="str">
        <f t="shared" si="6"/>
        <v/>
      </c>
      <c r="R16" s="140">
        <f t="shared" si="7"/>
        <v>0</v>
      </c>
      <c r="S16" s="141"/>
      <c r="T16" s="142"/>
    </row>
    <row r="17" spans="1:20">
      <c r="A17" s="135" t="s">
        <v>142</v>
      </c>
      <c r="B17" s="136" t="s">
        <v>140</v>
      </c>
      <c r="C17" s="137"/>
      <c r="D17" s="137"/>
      <c r="E17" s="137"/>
      <c r="F17" s="137"/>
      <c r="G17" s="137"/>
      <c r="H17" s="137"/>
      <c r="I17" s="137"/>
      <c r="J17" s="137"/>
      <c r="K17" s="138">
        <f t="shared" si="2"/>
        <v>0</v>
      </c>
      <c r="L17" s="138">
        <f t="shared" si="0"/>
        <v>0</v>
      </c>
      <c r="M17" s="136">
        <f t="shared" si="1"/>
        <v>0</v>
      </c>
      <c r="N17" s="139" t="str">
        <f t="shared" si="3"/>
        <v/>
      </c>
      <c r="O17" s="139">
        <f t="shared" si="4"/>
        <v>0</v>
      </c>
      <c r="P17" s="139" t="str">
        <f t="shared" si="5"/>
        <v/>
      </c>
      <c r="Q17" s="139" t="str">
        <f t="shared" si="6"/>
        <v/>
      </c>
      <c r="R17" s="140">
        <f t="shared" si="7"/>
        <v>0</v>
      </c>
      <c r="S17" s="141"/>
      <c r="T17" s="142"/>
    </row>
    <row r="18" spans="1:20">
      <c r="A18" s="135" t="s">
        <v>143</v>
      </c>
      <c r="B18" s="136"/>
      <c r="C18" s="137">
        <v>7</v>
      </c>
      <c r="D18" s="137">
        <v>0</v>
      </c>
      <c r="E18" s="137">
        <v>12</v>
      </c>
      <c r="F18" s="137">
        <v>0</v>
      </c>
      <c r="G18" s="137">
        <v>13</v>
      </c>
      <c r="H18" s="137">
        <v>0</v>
      </c>
      <c r="I18" s="137">
        <v>16</v>
      </c>
      <c r="J18" s="137">
        <v>0</v>
      </c>
      <c r="K18" s="138">
        <f t="shared" si="2"/>
        <v>8</v>
      </c>
      <c r="L18" s="138">
        <f t="shared" si="0"/>
        <v>8</v>
      </c>
      <c r="M18" s="136">
        <f t="shared" si="1"/>
        <v>0</v>
      </c>
      <c r="N18" s="139" t="str">
        <f t="shared" si="3"/>
        <v/>
      </c>
      <c r="O18" s="139" t="str">
        <f t="shared" si="4"/>
        <v/>
      </c>
      <c r="P18" s="139" t="str">
        <f t="shared" si="5"/>
        <v/>
      </c>
      <c r="Q18" s="139" t="str">
        <f t="shared" si="6"/>
        <v/>
      </c>
      <c r="R18" s="140">
        <f t="shared" si="7"/>
        <v>0</v>
      </c>
      <c r="S18" s="141">
        <v>1</v>
      </c>
      <c r="T18" s="142"/>
    </row>
    <row r="19" spans="1:20">
      <c r="A19" s="135" t="s">
        <v>144</v>
      </c>
      <c r="B19" s="136"/>
      <c r="C19" s="137">
        <v>7</v>
      </c>
      <c r="D19" s="137">
        <v>0</v>
      </c>
      <c r="E19" s="137">
        <v>12</v>
      </c>
      <c r="F19" s="137">
        <v>0</v>
      </c>
      <c r="G19" s="137">
        <v>13</v>
      </c>
      <c r="H19" s="137">
        <v>0</v>
      </c>
      <c r="I19" s="137">
        <v>16</v>
      </c>
      <c r="J19" s="137">
        <v>0</v>
      </c>
      <c r="K19" s="138">
        <f t="shared" si="2"/>
        <v>8</v>
      </c>
      <c r="L19" s="138">
        <f t="shared" si="0"/>
        <v>8</v>
      </c>
      <c r="M19" s="136">
        <f t="shared" si="1"/>
        <v>0</v>
      </c>
      <c r="N19" s="139" t="str">
        <f t="shared" si="3"/>
        <v/>
      </c>
      <c r="O19" s="139" t="str">
        <f t="shared" si="4"/>
        <v/>
      </c>
      <c r="P19" s="139" t="str">
        <f t="shared" si="5"/>
        <v/>
      </c>
      <c r="Q19" s="139" t="str">
        <f t="shared" si="6"/>
        <v/>
      </c>
      <c r="R19" s="140">
        <f t="shared" si="7"/>
        <v>0</v>
      </c>
      <c r="S19" s="141">
        <v>1</v>
      </c>
      <c r="T19" s="142"/>
    </row>
    <row r="20" spans="1:20">
      <c r="A20" s="135" t="s">
        <v>145</v>
      </c>
      <c r="B20" s="136"/>
      <c r="C20" s="137">
        <v>7</v>
      </c>
      <c r="D20" s="137">
        <v>0</v>
      </c>
      <c r="E20" s="137">
        <v>12</v>
      </c>
      <c r="F20" s="137">
        <v>0</v>
      </c>
      <c r="G20" s="137">
        <v>13</v>
      </c>
      <c r="H20" s="137">
        <v>0</v>
      </c>
      <c r="I20" s="137">
        <v>16</v>
      </c>
      <c r="J20" s="137">
        <v>0</v>
      </c>
      <c r="K20" s="138">
        <f t="shared" si="2"/>
        <v>8</v>
      </c>
      <c r="L20" s="138">
        <f t="shared" si="0"/>
        <v>8</v>
      </c>
      <c r="M20" s="136">
        <f t="shared" si="1"/>
        <v>0</v>
      </c>
      <c r="N20" s="139" t="str">
        <f t="shared" si="3"/>
        <v/>
      </c>
      <c r="O20" s="139" t="str">
        <f t="shared" si="4"/>
        <v/>
      </c>
      <c r="P20" s="139" t="str">
        <f t="shared" si="5"/>
        <v/>
      </c>
      <c r="Q20" s="139" t="str">
        <f t="shared" si="6"/>
        <v/>
      </c>
      <c r="R20" s="140">
        <f t="shared" si="7"/>
        <v>0</v>
      </c>
      <c r="S20" s="141">
        <v>1</v>
      </c>
      <c r="T20" s="142"/>
    </row>
    <row r="21" spans="1:20">
      <c r="A21" s="135" t="s">
        <v>146</v>
      </c>
      <c r="B21" s="136"/>
      <c r="C21" s="137">
        <v>7</v>
      </c>
      <c r="D21" s="137">
        <v>0</v>
      </c>
      <c r="E21" s="137">
        <v>12</v>
      </c>
      <c r="F21" s="137">
        <v>0</v>
      </c>
      <c r="G21" s="137">
        <v>13</v>
      </c>
      <c r="H21" s="137">
        <v>0</v>
      </c>
      <c r="I21" s="137">
        <v>16</v>
      </c>
      <c r="J21" s="137">
        <v>0</v>
      </c>
      <c r="K21" s="138">
        <f t="shared" si="2"/>
        <v>8</v>
      </c>
      <c r="L21" s="138">
        <f t="shared" si="0"/>
        <v>8</v>
      </c>
      <c r="M21" s="136">
        <f t="shared" si="1"/>
        <v>0</v>
      </c>
      <c r="N21" s="139" t="str">
        <f t="shared" si="3"/>
        <v/>
      </c>
      <c r="O21" s="139" t="str">
        <f t="shared" si="4"/>
        <v/>
      </c>
      <c r="P21" s="139" t="str">
        <f t="shared" si="5"/>
        <v/>
      </c>
      <c r="Q21" s="139" t="str">
        <f t="shared" si="6"/>
        <v/>
      </c>
      <c r="R21" s="140">
        <f t="shared" si="7"/>
        <v>0</v>
      </c>
      <c r="S21" s="141">
        <v>1</v>
      </c>
      <c r="T21" s="142"/>
    </row>
    <row r="22" spans="1:20" s="168" customFormat="1">
      <c r="A22" s="160" t="s">
        <v>147</v>
      </c>
      <c r="B22" s="161"/>
      <c r="C22" s="162">
        <v>7</v>
      </c>
      <c r="D22" s="162">
        <v>0</v>
      </c>
      <c r="E22" s="162">
        <v>12</v>
      </c>
      <c r="F22" s="162">
        <v>0</v>
      </c>
      <c r="G22" s="162">
        <v>13</v>
      </c>
      <c r="H22" s="162">
        <v>0</v>
      </c>
      <c r="I22" s="162">
        <v>19</v>
      </c>
      <c r="J22" s="162">
        <v>0</v>
      </c>
      <c r="K22" s="163">
        <f t="shared" si="2"/>
        <v>11</v>
      </c>
      <c r="L22" s="163">
        <f t="shared" si="0"/>
        <v>8</v>
      </c>
      <c r="M22" s="161">
        <f t="shared" si="1"/>
        <v>3</v>
      </c>
      <c r="N22" s="164">
        <f t="shared" si="3"/>
        <v>1</v>
      </c>
      <c r="O22" s="164">
        <f t="shared" si="4"/>
        <v>2</v>
      </c>
      <c r="P22" s="164" t="str">
        <f t="shared" si="5"/>
        <v/>
      </c>
      <c r="Q22" s="164" t="str">
        <f t="shared" si="6"/>
        <v/>
      </c>
      <c r="R22" s="165">
        <f t="shared" si="7"/>
        <v>5.5</v>
      </c>
      <c r="S22" s="166">
        <v>1</v>
      </c>
      <c r="T22" s="167"/>
    </row>
    <row r="23" spans="1:20" s="168" customFormat="1">
      <c r="A23" s="160" t="s">
        <v>148</v>
      </c>
      <c r="B23" s="161" t="s">
        <v>140</v>
      </c>
      <c r="C23" s="162">
        <v>7</v>
      </c>
      <c r="D23" s="162">
        <v>0</v>
      </c>
      <c r="E23" s="162">
        <v>12</v>
      </c>
      <c r="F23" s="162">
        <v>0</v>
      </c>
      <c r="G23" s="162">
        <v>13</v>
      </c>
      <c r="H23" s="162">
        <v>0</v>
      </c>
      <c r="I23" s="162">
        <v>16</v>
      </c>
      <c r="J23" s="162">
        <v>0</v>
      </c>
      <c r="K23" s="163">
        <f t="shared" si="2"/>
        <v>8</v>
      </c>
      <c r="L23" s="163">
        <f t="shared" si="0"/>
        <v>8</v>
      </c>
      <c r="M23" s="161">
        <f t="shared" si="1"/>
        <v>8</v>
      </c>
      <c r="N23" s="164" t="str">
        <f t="shared" si="3"/>
        <v/>
      </c>
      <c r="O23" s="164">
        <f t="shared" si="4"/>
        <v>7</v>
      </c>
      <c r="P23" s="164">
        <f t="shared" si="5"/>
        <v>1</v>
      </c>
      <c r="Q23" s="164" t="str">
        <f t="shared" si="6"/>
        <v/>
      </c>
      <c r="R23" s="169">
        <f t="shared" si="7"/>
        <v>17</v>
      </c>
      <c r="S23" s="166">
        <v>1</v>
      </c>
      <c r="T23" s="167"/>
    </row>
    <row r="24" spans="1:20" s="168" customFormat="1">
      <c r="A24" s="160" t="s">
        <v>149</v>
      </c>
      <c r="B24" s="161" t="s">
        <v>140</v>
      </c>
      <c r="C24" s="162">
        <v>7</v>
      </c>
      <c r="D24" s="162">
        <v>0</v>
      </c>
      <c r="E24" s="162">
        <v>12</v>
      </c>
      <c r="F24" s="162">
        <v>0</v>
      </c>
      <c r="G24" s="162">
        <v>13</v>
      </c>
      <c r="H24" s="162">
        <v>0</v>
      </c>
      <c r="I24" s="162">
        <v>21</v>
      </c>
      <c r="J24" s="162">
        <v>0</v>
      </c>
      <c r="K24" s="163">
        <f t="shared" si="2"/>
        <v>13</v>
      </c>
      <c r="L24" s="163">
        <f t="shared" si="0"/>
        <v>13</v>
      </c>
      <c r="M24" s="161">
        <f t="shared" si="1"/>
        <v>13</v>
      </c>
      <c r="N24" s="164" t="str">
        <f t="shared" si="3"/>
        <v/>
      </c>
      <c r="O24" s="164">
        <f t="shared" si="4"/>
        <v>7</v>
      </c>
      <c r="P24" s="164">
        <f t="shared" si="5"/>
        <v>1</v>
      </c>
      <c r="Q24" s="164">
        <f t="shared" si="6"/>
        <v>5</v>
      </c>
      <c r="R24" s="169">
        <f t="shared" si="7"/>
        <v>37</v>
      </c>
      <c r="S24" s="166">
        <v>1</v>
      </c>
      <c r="T24" s="167"/>
    </row>
    <row r="25" spans="1:20">
      <c r="A25" s="135" t="s">
        <v>150</v>
      </c>
      <c r="B25" s="136"/>
      <c r="C25" s="137">
        <v>7</v>
      </c>
      <c r="D25" s="137">
        <v>0</v>
      </c>
      <c r="E25" s="137">
        <v>12</v>
      </c>
      <c r="F25" s="137">
        <v>0</v>
      </c>
      <c r="G25" s="137">
        <v>13</v>
      </c>
      <c r="H25" s="137">
        <v>0</v>
      </c>
      <c r="I25" s="137">
        <v>16</v>
      </c>
      <c r="J25" s="137">
        <v>0</v>
      </c>
      <c r="K25" s="138">
        <f t="shared" si="2"/>
        <v>8</v>
      </c>
      <c r="L25" s="138">
        <f t="shared" si="0"/>
        <v>8</v>
      </c>
      <c r="M25" s="136">
        <f t="shared" si="1"/>
        <v>0</v>
      </c>
      <c r="N25" s="139" t="str">
        <f t="shared" si="3"/>
        <v/>
      </c>
      <c r="O25" s="139" t="str">
        <f t="shared" si="4"/>
        <v/>
      </c>
      <c r="P25" s="139" t="str">
        <f t="shared" si="5"/>
        <v/>
      </c>
      <c r="Q25" s="139" t="str">
        <f t="shared" si="6"/>
        <v/>
      </c>
      <c r="R25" s="140">
        <f t="shared" si="7"/>
        <v>0</v>
      </c>
      <c r="S25" s="141">
        <v>1</v>
      </c>
      <c r="T25" s="142"/>
    </row>
    <row r="26" spans="1:20">
      <c r="A26" s="135" t="s">
        <v>151</v>
      </c>
      <c r="B26" s="136"/>
      <c r="C26" s="137">
        <v>7</v>
      </c>
      <c r="D26" s="137">
        <v>0</v>
      </c>
      <c r="E26" s="137">
        <v>12</v>
      </c>
      <c r="F26" s="137">
        <v>0</v>
      </c>
      <c r="G26" s="137">
        <v>13</v>
      </c>
      <c r="H26" s="137">
        <v>0</v>
      </c>
      <c r="I26" s="137">
        <v>16</v>
      </c>
      <c r="J26" s="137">
        <v>0</v>
      </c>
      <c r="K26" s="138">
        <f t="shared" si="2"/>
        <v>8</v>
      </c>
      <c r="L26" s="138">
        <f t="shared" si="0"/>
        <v>8</v>
      </c>
      <c r="M26" s="136">
        <f t="shared" si="1"/>
        <v>0</v>
      </c>
      <c r="N26" s="139" t="str">
        <f t="shared" si="3"/>
        <v/>
      </c>
      <c r="O26" s="139" t="str">
        <f t="shared" si="4"/>
        <v/>
      </c>
      <c r="P26" s="139" t="str">
        <f t="shared" si="5"/>
        <v/>
      </c>
      <c r="Q26" s="139" t="str">
        <f t="shared" si="6"/>
        <v/>
      </c>
      <c r="R26" s="140">
        <f t="shared" si="7"/>
        <v>0</v>
      </c>
      <c r="S26" s="141">
        <v>1</v>
      </c>
      <c r="T26" s="142"/>
    </row>
    <row r="27" spans="1:20">
      <c r="A27" s="135" t="s">
        <v>152</v>
      </c>
      <c r="B27" s="136"/>
      <c r="C27" s="137">
        <v>7</v>
      </c>
      <c r="D27" s="137">
        <v>0</v>
      </c>
      <c r="E27" s="137">
        <v>12</v>
      </c>
      <c r="F27" s="137">
        <v>0</v>
      </c>
      <c r="G27" s="137">
        <v>13</v>
      </c>
      <c r="H27" s="137">
        <v>0</v>
      </c>
      <c r="I27" s="137">
        <v>16</v>
      </c>
      <c r="J27" s="137">
        <v>0</v>
      </c>
      <c r="K27" s="138">
        <f t="shared" si="2"/>
        <v>8</v>
      </c>
      <c r="L27" s="138">
        <f t="shared" si="0"/>
        <v>8</v>
      </c>
      <c r="M27" s="136">
        <f t="shared" si="1"/>
        <v>0</v>
      </c>
      <c r="N27" s="139" t="str">
        <f t="shared" si="3"/>
        <v/>
      </c>
      <c r="O27" s="139" t="str">
        <f t="shared" si="4"/>
        <v/>
      </c>
      <c r="P27" s="139" t="str">
        <f t="shared" si="5"/>
        <v/>
      </c>
      <c r="Q27" s="139" t="str">
        <f t="shared" si="6"/>
        <v/>
      </c>
      <c r="R27" s="140">
        <f t="shared" si="7"/>
        <v>0</v>
      </c>
      <c r="S27" s="141">
        <v>1</v>
      </c>
      <c r="T27" s="142"/>
    </row>
    <row r="28" spans="1:20">
      <c r="A28" s="135" t="s">
        <v>153</v>
      </c>
      <c r="B28" s="136"/>
      <c r="C28" s="137">
        <v>7</v>
      </c>
      <c r="D28" s="137">
        <v>0</v>
      </c>
      <c r="E28" s="137">
        <v>12</v>
      </c>
      <c r="F28" s="137">
        <v>0</v>
      </c>
      <c r="G28" s="137">
        <v>13</v>
      </c>
      <c r="H28" s="137">
        <v>0</v>
      </c>
      <c r="I28" s="137">
        <v>16</v>
      </c>
      <c r="J28" s="137">
        <v>0</v>
      </c>
      <c r="K28" s="138">
        <f t="shared" si="2"/>
        <v>8</v>
      </c>
      <c r="L28" s="138">
        <f t="shared" si="0"/>
        <v>8</v>
      </c>
      <c r="M28" s="136">
        <f t="shared" si="1"/>
        <v>0</v>
      </c>
      <c r="N28" s="139" t="str">
        <f t="shared" si="3"/>
        <v/>
      </c>
      <c r="O28" s="139" t="str">
        <f t="shared" si="4"/>
        <v/>
      </c>
      <c r="P28" s="139" t="str">
        <f t="shared" si="5"/>
        <v/>
      </c>
      <c r="Q28" s="139" t="str">
        <f t="shared" si="6"/>
        <v/>
      </c>
      <c r="R28" s="140">
        <f t="shared" si="7"/>
        <v>0</v>
      </c>
      <c r="S28" s="141">
        <v>1</v>
      </c>
      <c r="T28" s="142"/>
    </row>
    <row r="29" spans="1:20">
      <c r="A29" s="135" t="s">
        <v>154</v>
      </c>
      <c r="B29" s="136"/>
      <c r="C29" s="137">
        <v>7</v>
      </c>
      <c r="D29" s="137">
        <v>0</v>
      </c>
      <c r="E29" s="137">
        <v>12</v>
      </c>
      <c r="F29" s="137">
        <v>0</v>
      </c>
      <c r="G29" s="137">
        <v>13</v>
      </c>
      <c r="H29" s="137">
        <v>0</v>
      </c>
      <c r="I29" s="137">
        <v>16</v>
      </c>
      <c r="J29" s="137">
        <v>0</v>
      </c>
      <c r="K29" s="138">
        <f t="shared" si="2"/>
        <v>8</v>
      </c>
      <c r="L29" s="138">
        <f t="shared" si="0"/>
        <v>8</v>
      </c>
      <c r="M29" s="136">
        <f t="shared" si="1"/>
        <v>0</v>
      </c>
      <c r="N29" s="139" t="str">
        <f t="shared" si="3"/>
        <v/>
      </c>
      <c r="O29" s="139" t="str">
        <f t="shared" si="4"/>
        <v/>
      </c>
      <c r="P29" s="139" t="str">
        <f t="shared" si="5"/>
        <v/>
      </c>
      <c r="Q29" s="139" t="str">
        <f t="shared" si="6"/>
        <v/>
      </c>
      <c r="R29" s="140">
        <f t="shared" si="7"/>
        <v>0</v>
      </c>
      <c r="S29" s="141">
        <v>1</v>
      </c>
      <c r="T29" s="142"/>
    </row>
    <row r="30" spans="1:20">
      <c r="A30" s="135" t="s">
        <v>155</v>
      </c>
      <c r="B30" s="136" t="s">
        <v>140</v>
      </c>
      <c r="C30" s="137"/>
      <c r="D30" s="137"/>
      <c r="E30" s="137"/>
      <c r="F30" s="137"/>
      <c r="G30" s="137"/>
      <c r="H30" s="137"/>
      <c r="I30" s="137"/>
      <c r="J30" s="137"/>
      <c r="K30" s="138">
        <f t="shared" si="2"/>
        <v>0</v>
      </c>
      <c r="L30" s="138">
        <f t="shared" si="0"/>
        <v>0</v>
      </c>
      <c r="M30" s="136">
        <f t="shared" si="1"/>
        <v>0</v>
      </c>
      <c r="N30" s="139" t="str">
        <f t="shared" si="3"/>
        <v/>
      </c>
      <c r="O30" s="139">
        <f t="shared" si="4"/>
        <v>0</v>
      </c>
      <c r="P30" s="139" t="str">
        <f t="shared" si="5"/>
        <v/>
      </c>
      <c r="Q30" s="139" t="str">
        <f t="shared" si="6"/>
        <v/>
      </c>
      <c r="R30" s="140">
        <f t="shared" si="7"/>
        <v>0</v>
      </c>
      <c r="S30" s="141"/>
      <c r="T30" s="142"/>
    </row>
    <row r="31" spans="1:20">
      <c r="A31" s="135" t="s">
        <v>156</v>
      </c>
      <c r="B31" s="136" t="s">
        <v>140</v>
      </c>
      <c r="C31" s="137"/>
      <c r="D31" s="137"/>
      <c r="E31" s="137"/>
      <c r="F31" s="137"/>
      <c r="G31" s="137"/>
      <c r="H31" s="137"/>
      <c r="I31" s="137"/>
      <c r="J31" s="137"/>
      <c r="K31" s="138">
        <f t="shared" si="2"/>
        <v>0</v>
      </c>
      <c r="L31" s="138">
        <f t="shared" si="0"/>
        <v>0</v>
      </c>
      <c r="M31" s="136">
        <f t="shared" si="1"/>
        <v>0</v>
      </c>
      <c r="N31" s="139" t="str">
        <f t="shared" si="3"/>
        <v/>
      </c>
      <c r="O31" s="139">
        <f t="shared" si="4"/>
        <v>0</v>
      </c>
      <c r="P31" s="139" t="str">
        <f t="shared" si="5"/>
        <v/>
      </c>
      <c r="Q31" s="139" t="str">
        <f t="shared" si="6"/>
        <v/>
      </c>
      <c r="R31" s="140">
        <f t="shared" si="7"/>
        <v>0</v>
      </c>
      <c r="S31" s="141"/>
      <c r="T31" s="142"/>
    </row>
    <row r="32" spans="1:20">
      <c r="A32" s="135" t="s">
        <v>157</v>
      </c>
      <c r="B32" s="136"/>
      <c r="C32" s="137">
        <v>7</v>
      </c>
      <c r="D32" s="137">
        <v>0</v>
      </c>
      <c r="E32" s="137">
        <v>12</v>
      </c>
      <c r="F32" s="137">
        <v>0</v>
      </c>
      <c r="G32" s="137">
        <v>13</v>
      </c>
      <c r="H32" s="137">
        <v>0</v>
      </c>
      <c r="I32" s="137">
        <v>16</v>
      </c>
      <c r="J32" s="137">
        <v>0</v>
      </c>
      <c r="K32" s="138">
        <f t="shared" si="2"/>
        <v>8</v>
      </c>
      <c r="L32" s="138">
        <f t="shared" si="0"/>
        <v>8</v>
      </c>
      <c r="M32" s="136">
        <f t="shared" si="1"/>
        <v>0</v>
      </c>
      <c r="N32" s="139" t="str">
        <f t="shared" si="3"/>
        <v/>
      </c>
      <c r="O32" s="139" t="str">
        <f t="shared" si="4"/>
        <v/>
      </c>
      <c r="P32" s="139" t="str">
        <f t="shared" si="5"/>
        <v/>
      </c>
      <c r="Q32" s="139" t="str">
        <f t="shared" si="6"/>
        <v/>
      </c>
      <c r="R32" s="140">
        <f t="shared" si="7"/>
        <v>0</v>
      </c>
      <c r="S32" s="141">
        <v>1</v>
      </c>
      <c r="T32" s="142"/>
    </row>
    <row r="33" spans="1:20">
      <c r="A33" s="135" t="s">
        <v>158</v>
      </c>
      <c r="B33" s="136"/>
      <c r="C33" s="137">
        <v>7</v>
      </c>
      <c r="D33" s="137">
        <v>0</v>
      </c>
      <c r="E33" s="137">
        <v>12</v>
      </c>
      <c r="F33" s="137">
        <v>0</v>
      </c>
      <c r="G33" s="137">
        <v>13</v>
      </c>
      <c r="H33" s="137">
        <v>0</v>
      </c>
      <c r="I33" s="137">
        <v>16</v>
      </c>
      <c r="J33" s="137">
        <v>0</v>
      </c>
      <c r="K33" s="138">
        <f t="shared" si="2"/>
        <v>8</v>
      </c>
      <c r="L33" s="138">
        <f t="shared" si="0"/>
        <v>8</v>
      </c>
      <c r="M33" s="136">
        <f t="shared" si="1"/>
        <v>0</v>
      </c>
      <c r="N33" s="139" t="str">
        <f t="shared" si="3"/>
        <v/>
      </c>
      <c r="O33" s="139" t="str">
        <f t="shared" si="4"/>
        <v/>
      </c>
      <c r="P33" s="139" t="str">
        <f t="shared" si="5"/>
        <v/>
      </c>
      <c r="Q33" s="139" t="str">
        <f t="shared" si="6"/>
        <v/>
      </c>
      <c r="R33" s="140">
        <f t="shared" si="7"/>
        <v>0</v>
      </c>
      <c r="S33" s="141">
        <v>1</v>
      </c>
      <c r="T33" s="142"/>
    </row>
    <row r="34" spans="1:20">
      <c r="A34" s="135" t="s">
        <v>159</v>
      </c>
      <c r="B34" s="136"/>
      <c r="C34" s="137">
        <v>7</v>
      </c>
      <c r="D34" s="137">
        <v>0</v>
      </c>
      <c r="E34" s="137">
        <v>12</v>
      </c>
      <c r="F34" s="137">
        <v>0</v>
      </c>
      <c r="G34" s="137">
        <v>13</v>
      </c>
      <c r="H34" s="137">
        <v>0</v>
      </c>
      <c r="I34" s="137">
        <v>16</v>
      </c>
      <c r="J34" s="137">
        <v>0</v>
      </c>
      <c r="K34" s="138">
        <f t="shared" si="2"/>
        <v>8</v>
      </c>
      <c r="L34" s="138">
        <f t="shared" si="0"/>
        <v>8</v>
      </c>
      <c r="M34" s="136">
        <f t="shared" si="1"/>
        <v>0</v>
      </c>
      <c r="N34" s="139" t="str">
        <f t="shared" si="3"/>
        <v/>
      </c>
      <c r="O34" s="139" t="str">
        <f t="shared" si="4"/>
        <v/>
      </c>
      <c r="P34" s="139" t="str">
        <f t="shared" si="5"/>
        <v/>
      </c>
      <c r="Q34" s="139" t="str">
        <f t="shared" si="6"/>
        <v/>
      </c>
      <c r="R34" s="140">
        <f t="shared" si="7"/>
        <v>0</v>
      </c>
      <c r="S34" s="141">
        <v>1</v>
      </c>
      <c r="T34" s="142"/>
    </row>
    <row r="35" spans="1:20">
      <c r="A35" s="135" t="s">
        <v>160</v>
      </c>
      <c r="B35" s="136"/>
      <c r="C35" s="137">
        <v>7</v>
      </c>
      <c r="D35" s="137">
        <v>0</v>
      </c>
      <c r="E35" s="137">
        <v>12</v>
      </c>
      <c r="F35" s="137">
        <v>0</v>
      </c>
      <c r="G35" s="137">
        <v>13</v>
      </c>
      <c r="H35" s="137">
        <v>0</v>
      </c>
      <c r="I35" s="137">
        <v>16</v>
      </c>
      <c r="J35" s="137">
        <v>0</v>
      </c>
      <c r="K35" s="138">
        <f t="shared" si="2"/>
        <v>8</v>
      </c>
      <c r="L35" s="138">
        <f t="shared" si="0"/>
        <v>8</v>
      </c>
      <c r="M35" s="136">
        <f t="shared" si="1"/>
        <v>0</v>
      </c>
      <c r="N35" s="139" t="str">
        <f t="shared" si="3"/>
        <v/>
      </c>
      <c r="O35" s="139" t="str">
        <f t="shared" si="4"/>
        <v/>
      </c>
      <c r="P35" s="139" t="str">
        <f t="shared" si="5"/>
        <v/>
      </c>
      <c r="Q35" s="139" t="str">
        <f t="shared" si="6"/>
        <v/>
      </c>
      <c r="R35" s="140">
        <f t="shared" si="7"/>
        <v>0</v>
      </c>
      <c r="S35" s="141">
        <v>1</v>
      </c>
      <c r="T35" s="142"/>
    </row>
    <row r="36" spans="1:20">
      <c r="A36" s="135" t="s">
        <v>161</v>
      </c>
      <c r="B36" s="136"/>
      <c r="C36" s="137">
        <v>7</v>
      </c>
      <c r="D36" s="137">
        <v>0</v>
      </c>
      <c r="E36" s="137">
        <v>12</v>
      </c>
      <c r="F36" s="137">
        <v>0</v>
      </c>
      <c r="G36" s="137">
        <v>13</v>
      </c>
      <c r="H36" s="137">
        <v>0</v>
      </c>
      <c r="I36" s="137">
        <v>16</v>
      </c>
      <c r="J36" s="137">
        <v>0</v>
      </c>
      <c r="K36" s="138">
        <f t="shared" si="2"/>
        <v>8</v>
      </c>
      <c r="L36" s="138">
        <f t="shared" si="0"/>
        <v>8</v>
      </c>
      <c r="M36" s="136">
        <f t="shared" si="1"/>
        <v>0</v>
      </c>
      <c r="N36" s="139" t="str">
        <f t="shared" si="3"/>
        <v/>
      </c>
      <c r="O36" s="139" t="str">
        <f t="shared" si="4"/>
        <v/>
      </c>
      <c r="P36" s="139" t="str">
        <f t="shared" si="5"/>
        <v/>
      </c>
      <c r="Q36" s="139" t="str">
        <f t="shared" si="6"/>
        <v/>
      </c>
      <c r="R36" s="140">
        <f t="shared" si="7"/>
        <v>0</v>
      </c>
      <c r="S36" s="141">
        <v>1</v>
      </c>
      <c r="T36" s="142"/>
    </row>
    <row r="37" spans="1:20">
      <c r="A37" s="135" t="s">
        <v>162</v>
      </c>
      <c r="B37" s="136" t="s">
        <v>140</v>
      </c>
      <c r="C37" s="137"/>
      <c r="D37" s="137"/>
      <c r="E37" s="137"/>
      <c r="F37" s="137"/>
      <c r="G37" s="137"/>
      <c r="H37" s="137"/>
      <c r="I37" s="137"/>
      <c r="J37" s="137"/>
      <c r="K37" s="138">
        <f t="shared" si="2"/>
        <v>0</v>
      </c>
      <c r="L37" s="138">
        <f t="shared" si="0"/>
        <v>0</v>
      </c>
      <c r="M37" s="136">
        <f t="shared" si="1"/>
        <v>0</v>
      </c>
      <c r="N37" s="139" t="str">
        <f t="shared" si="3"/>
        <v/>
      </c>
      <c r="O37" s="139">
        <f t="shared" si="4"/>
        <v>0</v>
      </c>
      <c r="P37" s="139" t="str">
        <f t="shared" si="5"/>
        <v/>
      </c>
      <c r="Q37" s="139" t="str">
        <f t="shared" si="6"/>
        <v/>
      </c>
      <c r="R37" s="140">
        <f t="shared" si="7"/>
        <v>0</v>
      </c>
      <c r="S37" s="141"/>
      <c r="T37" s="142"/>
    </row>
    <row r="38" spans="1:20">
      <c r="A38" s="135" t="s">
        <v>163</v>
      </c>
      <c r="B38" s="136" t="s">
        <v>140</v>
      </c>
      <c r="C38" s="137"/>
      <c r="D38" s="137"/>
      <c r="E38" s="137"/>
      <c r="F38" s="137"/>
      <c r="G38" s="137"/>
      <c r="H38" s="137"/>
      <c r="I38" s="137"/>
      <c r="J38" s="137"/>
      <c r="K38" s="138">
        <f t="shared" si="2"/>
        <v>0</v>
      </c>
      <c r="L38" s="138">
        <f t="shared" si="0"/>
        <v>0</v>
      </c>
      <c r="M38" s="136">
        <f t="shared" si="1"/>
        <v>0</v>
      </c>
      <c r="N38" s="139" t="str">
        <f t="shared" si="3"/>
        <v/>
      </c>
      <c r="O38" s="139">
        <f t="shared" si="4"/>
        <v>0</v>
      </c>
      <c r="P38" s="139" t="str">
        <f t="shared" si="5"/>
        <v/>
      </c>
      <c r="Q38" s="139" t="str">
        <f t="shared" si="6"/>
        <v/>
      </c>
      <c r="R38" s="140">
        <f t="shared" si="7"/>
        <v>0</v>
      </c>
      <c r="S38" s="141"/>
      <c r="T38" s="142"/>
    </row>
    <row r="39" spans="1:20">
      <c r="A39" s="135" t="s">
        <v>164</v>
      </c>
      <c r="B39" s="136"/>
      <c r="C39" s="137">
        <v>7</v>
      </c>
      <c r="D39" s="137">
        <v>0</v>
      </c>
      <c r="E39" s="137">
        <v>12</v>
      </c>
      <c r="F39" s="137">
        <v>0</v>
      </c>
      <c r="G39" s="137">
        <v>13</v>
      </c>
      <c r="H39" s="137">
        <v>0</v>
      </c>
      <c r="I39" s="137">
        <v>16</v>
      </c>
      <c r="J39" s="137">
        <v>0</v>
      </c>
      <c r="K39" s="138">
        <f t="shared" si="2"/>
        <v>8</v>
      </c>
      <c r="L39" s="138">
        <f t="shared" si="0"/>
        <v>8</v>
      </c>
      <c r="M39" s="136">
        <f t="shared" si="1"/>
        <v>0</v>
      </c>
      <c r="N39" s="139" t="str">
        <f t="shared" si="3"/>
        <v/>
      </c>
      <c r="O39" s="139" t="str">
        <f t="shared" si="4"/>
        <v/>
      </c>
      <c r="P39" s="139" t="str">
        <f t="shared" si="5"/>
        <v/>
      </c>
      <c r="Q39" s="139"/>
      <c r="R39" s="140">
        <f t="shared" si="7"/>
        <v>0</v>
      </c>
      <c r="S39" s="141">
        <v>1</v>
      </c>
      <c r="T39" s="142"/>
    </row>
    <row r="40" spans="1:20">
      <c r="A40" s="135" t="s">
        <v>165</v>
      </c>
      <c r="B40" s="136"/>
      <c r="C40" s="137">
        <v>7</v>
      </c>
      <c r="D40" s="137">
        <v>0</v>
      </c>
      <c r="E40" s="137">
        <v>12</v>
      </c>
      <c r="F40" s="137">
        <v>0</v>
      </c>
      <c r="G40" s="137">
        <v>13</v>
      </c>
      <c r="H40" s="137">
        <v>0</v>
      </c>
      <c r="I40" s="137">
        <v>16</v>
      </c>
      <c r="J40" s="137">
        <v>0</v>
      </c>
      <c r="K40" s="138">
        <f t="shared" si="2"/>
        <v>8</v>
      </c>
      <c r="L40" s="138">
        <f t="shared" si="0"/>
        <v>8</v>
      </c>
      <c r="M40" s="136">
        <f t="shared" si="1"/>
        <v>0</v>
      </c>
      <c r="N40" s="139" t="str">
        <f t="shared" si="3"/>
        <v/>
      </c>
      <c r="O40" s="139" t="str">
        <f t="shared" si="4"/>
        <v/>
      </c>
      <c r="P40" s="139" t="str">
        <f t="shared" si="5"/>
        <v/>
      </c>
      <c r="Q40" s="139" t="str">
        <f t="shared" si="6"/>
        <v/>
      </c>
      <c r="R40" s="140">
        <f t="shared" si="7"/>
        <v>0</v>
      </c>
      <c r="S40" s="141">
        <v>1</v>
      </c>
      <c r="T40" s="142"/>
    </row>
    <row r="41" spans="1:20">
      <c r="A41" s="135" t="s">
        <v>166</v>
      </c>
      <c r="B41" s="136"/>
      <c r="C41" s="137"/>
      <c r="D41" s="137"/>
      <c r="E41" s="137"/>
      <c r="F41" s="137"/>
      <c r="G41" s="137"/>
      <c r="H41" s="137"/>
      <c r="I41" s="137"/>
      <c r="J41" s="137"/>
      <c r="K41" s="138">
        <f t="shared" si="2"/>
        <v>0</v>
      </c>
      <c r="L41" s="138">
        <f t="shared" si="0"/>
        <v>0</v>
      </c>
      <c r="M41" s="136">
        <f t="shared" si="1"/>
        <v>0</v>
      </c>
      <c r="N41" s="139" t="str">
        <f t="shared" si="3"/>
        <v/>
      </c>
      <c r="O41" s="139" t="str">
        <f t="shared" si="4"/>
        <v/>
      </c>
      <c r="P41" s="139" t="str">
        <f t="shared" si="5"/>
        <v/>
      </c>
      <c r="Q41" s="139" t="str">
        <f t="shared" si="6"/>
        <v/>
      </c>
      <c r="R41" s="140">
        <f t="shared" si="7"/>
        <v>0</v>
      </c>
      <c r="S41" s="141"/>
      <c r="T41" s="142"/>
    </row>
    <row r="42" spans="1:20" ht="16" thickBot="1">
      <c r="A42" s="143"/>
      <c r="B42" s="143"/>
      <c r="C42" s="144"/>
      <c r="D42" s="144"/>
      <c r="E42" s="144"/>
      <c r="F42" s="144"/>
      <c r="G42" s="144"/>
      <c r="H42" s="144"/>
      <c r="I42" s="144"/>
      <c r="J42" s="144"/>
      <c r="K42" s="260" t="s">
        <v>167</v>
      </c>
      <c r="L42" s="261"/>
      <c r="M42" s="262"/>
      <c r="N42" s="145">
        <f t="shared" ref="N42:S42" si="8">SUM(N11:N41)</f>
        <v>1</v>
      </c>
      <c r="O42" s="145">
        <f t="shared" si="8"/>
        <v>16</v>
      </c>
      <c r="P42" s="145">
        <f t="shared" si="8"/>
        <v>2</v>
      </c>
      <c r="Q42" s="145">
        <f t="shared" si="8"/>
        <v>5</v>
      </c>
      <c r="R42" s="145">
        <f>SUM(R11:R41)</f>
        <v>59.5</v>
      </c>
      <c r="S42" s="145">
        <f t="shared" si="8"/>
        <v>23</v>
      </c>
      <c r="T42" s="145"/>
    </row>
    <row r="43" spans="1:20">
      <c r="A43" s="112"/>
      <c r="B43" s="112"/>
      <c r="K43" s="119"/>
      <c r="L43" s="119"/>
      <c r="M43" s="119"/>
      <c r="N43" s="146"/>
      <c r="O43" s="146"/>
      <c r="P43" s="146"/>
      <c r="Q43" s="146"/>
      <c r="R43" s="146"/>
      <c r="S43" s="146"/>
    </row>
    <row r="44" spans="1:20" ht="16" thickBot="1"/>
    <row r="45" spans="1:20" ht="16" thickBot="1">
      <c r="A45" s="242" t="s">
        <v>116</v>
      </c>
      <c r="B45" s="243"/>
      <c r="C45" s="243"/>
      <c r="D45" s="243"/>
      <c r="E45" s="243"/>
      <c r="F45" s="243"/>
      <c r="G45" s="243"/>
      <c r="H45" s="243"/>
      <c r="I45" s="243"/>
      <c r="J45" s="243"/>
      <c r="K45" s="243"/>
      <c r="L45" s="243"/>
      <c r="M45" s="243"/>
      <c r="N45" s="243"/>
      <c r="O45" s="243"/>
      <c r="P45" s="243"/>
      <c r="Q45" s="243"/>
      <c r="R45" s="243"/>
      <c r="S45" s="243"/>
      <c r="T45" s="244"/>
    </row>
    <row r="46" spans="1:20">
      <c r="A46" s="245"/>
      <c r="B46" s="246"/>
      <c r="C46" s="113"/>
      <c r="D46" s="113"/>
      <c r="E46" s="113"/>
      <c r="F46" s="114"/>
      <c r="G46" s="114"/>
      <c r="H46" s="114"/>
      <c r="I46" s="114"/>
      <c r="J46" s="114"/>
      <c r="K46" s="114"/>
      <c r="L46" s="114"/>
      <c r="M46" s="113"/>
      <c r="N46" s="114"/>
      <c r="O46" s="114"/>
      <c r="P46" s="114"/>
      <c r="Q46" s="113"/>
      <c r="R46" s="115"/>
      <c r="S46" s="115"/>
      <c r="T46" s="116"/>
    </row>
    <row r="47" spans="1:20">
      <c r="A47" s="247" t="s">
        <v>117</v>
      </c>
      <c r="B47" s="248"/>
      <c r="C47" s="119" t="s">
        <v>118</v>
      </c>
      <c r="D47" s="263" t="s">
        <v>171</v>
      </c>
      <c r="E47" s="263"/>
      <c r="F47" s="263"/>
      <c r="G47" s="263"/>
      <c r="H47" s="263"/>
      <c r="I47" s="263"/>
      <c r="J47" s="263"/>
      <c r="K47" s="120"/>
      <c r="L47" s="120"/>
      <c r="M47" s="120"/>
      <c r="N47" s="120"/>
      <c r="O47" s="119"/>
      <c r="P47" s="120"/>
      <c r="R47" s="120"/>
      <c r="S47" s="120"/>
      <c r="T47" s="121"/>
    </row>
    <row r="48" spans="1:20">
      <c r="A48" s="117" t="s">
        <v>119</v>
      </c>
      <c r="B48" s="118"/>
      <c r="C48" s="119" t="s">
        <v>118</v>
      </c>
      <c r="D48" s="248"/>
      <c r="E48" s="248"/>
      <c r="F48" s="248"/>
      <c r="G48" s="248"/>
      <c r="H48" s="248"/>
      <c r="I48" s="248"/>
      <c r="J48" s="248"/>
      <c r="K48" s="120"/>
      <c r="L48" s="120"/>
      <c r="M48" s="120" t="str">
        <f>M5</f>
        <v>PERIODE TIME SHEET :  1 - 30 SEPTEMBER 2025</v>
      </c>
      <c r="O48" s="119"/>
      <c r="P48" s="120"/>
      <c r="Q48" s="120"/>
      <c r="R48" s="120"/>
      <c r="S48" s="122"/>
      <c r="T48" s="121"/>
    </row>
    <row r="49" spans="1:20">
      <c r="A49" s="117" t="s">
        <v>120</v>
      </c>
      <c r="B49" s="118"/>
      <c r="C49" s="119" t="s">
        <v>118</v>
      </c>
      <c r="D49" s="248" t="s">
        <v>81</v>
      </c>
      <c r="E49" s="248"/>
      <c r="F49" s="248"/>
      <c r="G49" s="248"/>
      <c r="H49" s="248"/>
      <c r="I49" s="248"/>
      <c r="J49" s="248"/>
      <c r="K49" s="120"/>
      <c r="L49" s="120"/>
      <c r="M49" s="120"/>
      <c r="N49" s="120"/>
      <c r="O49" s="119"/>
      <c r="P49" s="120"/>
      <c r="Q49" s="120"/>
      <c r="R49" s="120"/>
      <c r="S49" s="120"/>
      <c r="T49" s="121"/>
    </row>
    <row r="50" spans="1:20">
      <c r="A50" s="123" t="s">
        <v>121</v>
      </c>
      <c r="B50" s="124"/>
      <c r="C50" s="125" t="s">
        <v>118</v>
      </c>
      <c r="D50" s="250"/>
      <c r="E50" s="250"/>
      <c r="F50" s="250"/>
      <c r="G50" s="250"/>
      <c r="H50" s="250"/>
      <c r="I50" s="250"/>
      <c r="J50" s="250"/>
      <c r="K50" s="124"/>
      <c r="L50" s="124"/>
      <c r="M50" s="124"/>
      <c r="N50" s="124"/>
      <c r="O50" s="124"/>
      <c r="P50" s="124"/>
      <c r="Q50" s="124"/>
      <c r="R50" s="124"/>
      <c r="S50" s="124"/>
      <c r="T50" s="126"/>
    </row>
    <row r="51" spans="1:20" ht="16" thickBot="1">
      <c r="A51" s="127"/>
      <c r="B51" s="128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8"/>
      <c r="N51" s="129"/>
      <c r="O51" s="129"/>
      <c r="P51" s="129"/>
      <c r="Q51" s="129"/>
      <c r="R51" s="129"/>
      <c r="S51" s="129"/>
      <c r="T51" s="130"/>
    </row>
    <row r="52" spans="1:20" ht="12.75" customHeight="1">
      <c r="A52" s="251" t="s">
        <v>122</v>
      </c>
      <c r="B52" s="253" t="s">
        <v>123</v>
      </c>
      <c r="C52" s="255" t="s">
        <v>124</v>
      </c>
      <c r="D52" s="256"/>
      <c r="E52" s="256"/>
      <c r="F52" s="257"/>
      <c r="G52" s="255" t="s">
        <v>125</v>
      </c>
      <c r="H52" s="256"/>
      <c r="I52" s="256"/>
      <c r="J52" s="257"/>
      <c r="K52" s="253" t="s">
        <v>126</v>
      </c>
      <c r="L52" s="253" t="s">
        <v>127</v>
      </c>
      <c r="M52" s="264" t="s">
        <v>128</v>
      </c>
      <c r="N52" s="266" t="s">
        <v>129</v>
      </c>
      <c r="O52" s="256"/>
      <c r="P52" s="256"/>
      <c r="Q52" s="267"/>
      <c r="R52" s="268" t="s">
        <v>130</v>
      </c>
      <c r="S52" s="131" t="s">
        <v>172</v>
      </c>
      <c r="T52" s="268" t="s">
        <v>132</v>
      </c>
    </row>
    <row r="53" spans="1:20" ht="16" thickBot="1">
      <c r="A53" s="252"/>
      <c r="B53" s="254"/>
      <c r="C53" s="258" t="s">
        <v>133</v>
      </c>
      <c r="D53" s="259"/>
      <c r="E53" s="258" t="s">
        <v>134</v>
      </c>
      <c r="F53" s="259"/>
      <c r="G53" s="258" t="s">
        <v>133</v>
      </c>
      <c r="H53" s="259"/>
      <c r="I53" s="258" t="s">
        <v>134</v>
      </c>
      <c r="J53" s="259"/>
      <c r="K53" s="254"/>
      <c r="L53" s="254"/>
      <c r="M53" s="265"/>
      <c r="N53" s="132">
        <v>1.5</v>
      </c>
      <c r="O53" s="133">
        <v>2</v>
      </c>
      <c r="P53" s="133">
        <v>3</v>
      </c>
      <c r="Q53" s="134">
        <v>4</v>
      </c>
      <c r="R53" s="269"/>
      <c r="S53" s="156">
        <v>15000</v>
      </c>
      <c r="T53" s="269"/>
    </row>
    <row r="54" spans="1:20">
      <c r="A54" s="135" t="s">
        <v>135</v>
      </c>
      <c r="B54" s="136"/>
      <c r="C54" s="137"/>
      <c r="D54" s="137"/>
      <c r="E54" s="137"/>
      <c r="F54" s="137"/>
      <c r="G54" s="137"/>
      <c r="H54" s="137"/>
      <c r="I54" s="137"/>
      <c r="J54" s="137"/>
      <c r="K54" s="138">
        <f>((((E54-C54)*60)+(F54-D54))/60)+((((I54-G54)*60)+(J54-H54))/60)</f>
        <v>0</v>
      </c>
      <c r="L54" s="138">
        <f>IF(K54=0,0,IF(OR(B54="H",B54="OFF"),K54,IF(B54="",7,0)))</f>
        <v>0</v>
      </c>
      <c r="M54" s="136">
        <f>IF(AND(B54="",K54&lt;=8),0,IF(AND(B54="",K54&gt;8),K54-L54,IF(OR(B54="H",B54="OFF"),L54,0)))</f>
        <v>0</v>
      </c>
      <c r="N54" s="139" t="str">
        <f>IF(M54=0,"",IF(AND(B54="",L54=8,M54&lt;=1),M54,IF(AND(M54&gt;1,B54=""),1,"")))</f>
        <v/>
      </c>
      <c r="O54" s="139" t="str">
        <f>IF(AND(B54="",M54&gt;1),M54-N54,IF(AND(B54="H",M54&lt;=5),M54,IF(AND(B54="OFF",M54&lt;=7),M54,IF(AND(B54="H",M54&gt;5),5,IF(AND(B54="OFF",M54&gt;7),7,"")))))</f>
        <v/>
      </c>
      <c r="P54" s="139" t="str">
        <f>IF(AND(B54="OFF",M54&gt;=8),1,IF(AND(B54="H",M54&gt;=6),1,""))</f>
        <v/>
      </c>
      <c r="Q54" s="139" t="str">
        <f>IF(AND(B54="H",M54&gt;=6),M54-6,IF(AND(B54="OFF",M54&gt;8),M54-8,""))</f>
        <v/>
      </c>
      <c r="R54" s="140">
        <f>(IF(N54="",0,(N54*$N$10)))+(IF(O54="",0,(O54*$O$10)))+(IF(P54="",0,(P54*$P$10)))+(IF(Q54="",0,(Q54*$Q$10)))</f>
        <v>0</v>
      </c>
      <c r="S54" s="141"/>
      <c r="T54" s="142"/>
    </row>
    <row r="55" spans="1:20">
      <c r="A55" s="135" t="s">
        <v>136</v>
      </c>
      <c r="B55" s="142"/>
      <c r="C55" s="137"/>
      <c r="D55" s="137"/>
      <c r="E55" s="137"/>
      <c r="F55" s="137"/>
      <c r="G55" s="137"/>
      <c r="H55" s="137"/>
      <c r="I55" s="137"/>
      <c r="J55" s="137"/>
      <c r="K55" s="138">
        <f>((((E55-C55)*60)+(F55-D55))/60)+((((I55-G55)*60)+(J55-H55))/60)</f>
        <v>0</v>
      </c>
      <c r="L55" s="138">
        <f>IF(K55=0,0,IF(OR(B55="H",B55="OFF"),K55,IF(B55="",7,0)))</f>
        <v>0</v>
      </c>
      <c r="M55" s="136">
        <f t="shared" ref="M55:M84" si="9">IF(AND(B55="",K55&lt;=8),0,IF(AND(B55="",K55&gt;8),K55-L55,IF(OR(B55="H",B55="OFF"),L55,0)))</f>
        <v>0</v>
      </c>
      <c r="N55" s="139" t="str">
        <f>IF(M55=0,"",IF(AND(B55="",L55=8,M55&lt;=1),M55,IF(AND(M55&gt;1,B55=""),1,"")))</f>
        <v/>
      </c>
      <c r="O55" s="139" t="str">
        <f>IF(AND(B55="",M55&gt;1),M55-N55,IF(AND(B55="H",M55&lt;=5),M55,IF(AND(B55="OFF",M55&lt;=7),M55,IF(AND(B55="H",M55&gt;5),5,IF(AND(B55="OFF",M55&gt;7),7,"")))))</f>
        <v/>
      </c>
      <c r="P55" s="139" t="str">
        <f>IF(AND(B55="OFF",M55&gt;=8),1,IF(AND(B55="H",M55&gt;=6),1,""))</f>
        <v/>
      </c>
      <c r="Q55" s="139" t="str">
        <f>IF(AND(B55="H",M55&gt;=6),M55-6,IF(AND(B55="OFF",M55&gt;8),M55-8,""))</f>
        <v/>
      </c>
      <c r="R55" s="140">
        <f>(IF(N55="",0,(N55*$N$10)))+(IF(O55="",0,(O55*$O$10)))+(IF(P55="",0,(P55*$P$10)))+(IF(Q55="",0,(Q55*$Q$10)))</f>
        <v>0</v>
      </c>
      <c r="S55" s="141"/>
      <c r="T55" s="142"/>
    </row>
    <row r="56" spans="1:20">
      <c r="A56" s="135" t="s">
        <v>137</v>
      </c>
      <c r="B56" s="142"/>
      <c r="C56" s="137"/>
      <c r="D56" s="137"/>
      <c r="E56" s="137"/>
      <c r="F56" s="137"/>
      <c r="G56" s="137"/>
      <c r="H56" s="137"/>
      <c r="I56" s="137"/>
      <c r="J56" s="137"/>
      <c r="K56" s="138">
        <f t="shared" ref="K56:K84" si="10">((((E56-C56)*60)+(F56-D56))/60)+((((I56-G56)*60)+(J56-H56))/60)</f>
        <v>0</v>
      </c>
      <c r="L56" s="138">
        <f>IF(K56=0,0,IF(OR(B56="H",B56="OFF"),K56,IF(B56="",7,0)))</f>
        <v>0</v>
      </c>
      <c r="M56" s="136">
        <f t="shared" si="9"/>
        <v>0</v>
      </c>
      <c r="N56" s="139" t="str">
        <f t="shared" ref="N56:N84" si="11">IF(M56=0,"",IF(AND(B56="",L56=8,M56&lt;=1),M56,IF(AND(M56&gt;1,B56=""),1,"")))</f>
        <v/>
      </c>
      <c r="O56" s="139" t="str">
        <f t="shared" ref="O56:O84" si="12">IF(AND(B56="",M56&gt;1),M56-N56,IF(AND(B56="H",M56&lt;=5),M56,IF(AND(B56="OFF",M56&lt;=7),M56,IF(AND(B56="H",M56&gt;5),5,IF(AND(B56="OFF",M56&gt;7),7,"")))))</f>
        <v/>
      </c>
      <c r="P56" s="139" t="str">
        <f t="shared" ref="P56:P84" si="13">IF(AND(B56="OFF",M56&gt;=8),1,IF(AND(B56="H",M56&gt;=6),1,""))</f>
        <v/>
      </c>
      <c r="Q56" s="139" t="str">
        <f t="shared" ref="Q56:Q84" si="14">IF(AND(B56="H",M56&gt;=6),M56-6,IF(AND(B56="OFF",M56&gt;8),M56-8,""))</f>
        <v/>
      </c>
      <c r="R56" s="140">
        <f t="shared" ref="R56:R84" si="15">(IF(N56="",0,(N56*$N$10)))+(IF(O56="",0,(O56*$O$10)))+(IF(P56="",0,(P56*$P$10)))+(IF(Q56="",0,(Q56*$Q$10)))</f>
        <v>0</v>
      </c>
      <c r="S56" s="141"/>
      <c r="T56" s="142"/>
    </row>
    <row r="57" spans="1:20">
      <c r="A57" s="135" t="s">
        <v>138</v>
      </c>
      <c r="B57" s="142"/>
      <c r="C57" s="137"/>
      <c r="D57" s="137"/>
      <c r="E57" s="137"/>
      <c r="F57" s="137"/>
      <c r="G57" s="137"/>
      <c r="H57" s="137"/>
      <c r="I57" s="137"/>
      <c r="J57" s="137"/>
      <c r="K57" s="138">
        <f t="shared" si="10"/>
        <v>0</v>
      </c>
      <c r="L57" s="138">
        <f t="shared" ref="L57:L84" si="16">IF(K57=0,0,IF(OR(B57="H",B57="OFF"),K57,IF(B57="",7,0)))</f>
        <v>0</v>
      </c>
      <c r="M57" s="136">
        <f t="shared" si="9"/>
        <v>0</v>
      </c>
      <c r="N57" s="139" t="str">
        <f t="shared" si="11"/>
        <v/>
      </c>
      <c r="O57" s="139" t="str">
        <f t="shared" si="12"/>
        <v/>
      </c>
      <c r="P57" s="139" t="str">
        <f t="shared" si="13"/>
        <v/>
      </c>
      <c r="Q57" s="139" t="str">
        <f t="shared" si="14"/>
        <v/>
      </c>
      <c r="R57" s="140">
        <f t="shared" si="15"/>
        <v>0</v>
      </c>
      <c r="S57" s="141"/>
      <c r="T57" s="142"/>
    </row>
    <row r="58" spans="1:20">
      <c r="A58" s="135" t="s">
        <v>139</v>
      </c>
      <c r="B58" s="142"/>
      <c r="C58" s="137"/>
      <c r="D58" s="137"/>
      <c r="E58" s="137"/>
      <c r="F58" s="137"/>
      <c r="G58" s="137"/>
      <c r="H58" s="137"/>
      <c r="I58" s="137"/>
      <c r="J58" s="137"/>
      <c r="K58" s="138">
        <f t="shared" si="10"/>
        <v>0</v>
      </c>
      <c r="L58" s="138">
        <f t="shared" si="16"/>
        <v>0</v>
      </c>
      <c r="M58" s="136">
        <f t="shared" si="9"/>
        <v>0</v>
      </c>
      <c r="N58" s="139" t="str">
        <f t="shared" si="11"/>
        <v/>
      </c>
      <c r="O58" s="139" t="str">
        <f t="shared" si="12"/>
        <v/>
      </c>
      <c r="P58" s="139" t="str">
        <f t="shared" si="13"/>
        <v/>
      </c>
      <c r="Q58" s="139" t="str">
        <f t="shared" si="14"/>
        <v/>
      </c>
      <c r="R58" s="140">
        <f t="shared" si="15"/>
        <v>0</v>
      </c>
      <c r="S58" s="141"/>
      <c r="T58" s="142"/>
    </row>
    <row r="59" spans="1:20">
      <c r="A59" s="135" t="s">
        <v>141</v>
      </c>
      <c r="B59" s="142"/>
      <c r="C59" s="137"/>
      <c r="D59" s="137"/>
      <c r="E59" s="137"/>
      <c r="F59" s="137"/>
      <c r="G59" s="137"/>
      <c r="H59" s="137"/>
      <c r="I59" s="137"/>
      <c r="J59" s="137"/>
      <c r="K59" s="138">
        <f t="shared" si="10"/>
        <v>0</v>
      </c>
      <c r="L59" s="138">
        <f t="shared" si="16"/>
        <v>0</v>
      </c>
      <c r="M59" s="136">
        <f t="shared" si="9"/>
        <v>0</v>
      </c>
      <c r="N59" s="139" t="str">
        <f t="shared" si="11"/>
        <v/>
      </c>
      <c r="O59" s="139" t="str">
        <f t="shared" si="12"/>
        <v/>
      </c>
      <c r="P59" s="139" t="str">
        <f t="shared" si="13"/>
        <v/>
      </c>
      <c r="Q59" s="139" t="str">
        <f t="shared" si="14"/>
        <v/>
      </c>
      <c r="R59" s="140">
        <f t="shared" si="15"/>
        <v>0</v>
      </c>
      <c r="S59" s="141"/>
      <c r="T59" s="142"/>
    </row>
    <row r="60" spans="1:20">
      <c r="A60" s="135" t="s">
        <v>142</v>
      </c>
      <c r="B60" s="142"/>
      <c r="C60" s="137"/>
      <c r="D60" s="137"/>
      <c r="E60" s="137"/>
      <c r="F60" s="137"/>
      <c r="G60" s="137"/>
      <c r="H60" s="137"/>
      <c r="I60" s="137"/>
      <c r="J60" s="137"/>
      <c r="K60" s="138">
        <f t="shared" si="10"/>
        <v>0</v>
      </c>
      <c r="L60" s="138">
        <f t="shared" si="16"/>
        <v>0</v>
      </c>
      <c r="M60" s="136">
        <f t="shared" si="9"/>
        <v>0</v>
      </c>
      <c r="N60" s="139" t="str">
        <f t="shared" si="11"/>
        <v/>
      </c>
      <c r="O60" s="139" t="str">
        <f t="shared" si="12"/>
        <v/>
      </c>
      <c r="P60" s="139" t="str">
        <f t="shared" si="13"/>
        <v/>
      </c>
      <c r="Q60" s="139" t="str">
        <f t="shared" si="14"/>
        <v/>
      </c>
      <c r="R60" s="140">
        <f t="shared" si="15"/>
        <v>0</v>
      </c>
      <c r="S60" s="141"/>
      <c r="T60" s="142"/>
    </row>
    <row r="61" spans="1:20">
      <c r="A61" s="135" t="s">
        <v>143</v>
      </c>
      <c r="B61" s="142"/>
      <c r="C61" s="137"/>
      <c r="D61" s="137"/>
      <c r="E61" s="137"/>
      <c r="F61" s="137"/>
      <c r="G61" s="137"/>
      <c r="H61" s="137"/>
      <c r="I61" s="137"/>
      <c r="J61" s="137"/>
      <c r="K61" s="138">
        <f t="shared" si="10"/>
        <v>0</v>
      </c>
      <c r="L61" s="138">
        <f t="shared" si="16"/>
        <v>0</v>
      </c>
      <c r="M61" s="136">
        <f t="shared" si="9"/>
        <v>0</v>
      </c>
      <c r="N61" s="139" t="str">
        <f t="shared" si="11"/>
        <v/>
      </c>
      <c r="O61" s="139" t="str">
        <f t="shared" si="12"/>
        <v/>
      </c>
      <c r="P61" s="139" t="str">
        <f t="shared" si="13"/>
        <v/>
      </c>
      <c r="Q61" s="139" t="str">
        <f t="shared" si="14"/>
        <v/>
      </c>
      <c r="R61" s="140">
        <f t="shared" si="15"/>
        <v>0</v>
      </c>
      <c r="S61" s="141"/>
      <c r="T61" s="142"/>
    </row>
    <row r="62" spans="1:20">
      <c r="A62" s="135" t="s">
        <v>144</v>
      </c>
      <c r="B62" s="142"/>
      <c r="C62" s="137"/>
      <c r="D62" s="137"/>
      <c r="E62" s="137"/>
      <c r="F62" s="137"/>
      <c r="G62" s="137"/>
      <c r="H62" s="137"/>
      <c r="I62" s="137"/>
      <c r="J62" s="137"/>
      <c r="K62" s="138">
        <f t="shared" si="10"/>
        <v>0</v>
      </c>
      <c r="L62" s="138">
        <f t="shared" si="16"/>
        <v>0</v>
      </c>
      <c r="M62" s="136">
        <f t="shared" si="9"/>
        <v>0</v>
      </c>
      <c r="N62" s="139" t="str">
        <f t="shared" si="11"/>
        <v/>
      </c>
      <c r="O62" s="139" t="str">
        <f t="shared" si="12"/>
        <v/>
      </c>
      <c r="P62" s="139" t="str">
        <f t="shared" si="13"/>
        <v/>
      </c>
      <c r="Q62" s="139" t="str">
        <f t="shared" si="14"/>
        <v/>
      </c>
      <c r="R62" s="140">
        <f t="shared" si="15"/>
        <v>0</v>
      </c>
      <c r="S62" s="141"/>
      <c r="T62" s="142"/>
    </row>
    <row r="63" spans="1:20">
      <c r="A63" s="135" t="s">
        <v>145</v>
      </c>
      <c r="B63" s="142"/>
      <c r="C63" s="137"/>
      <c r="D63" s="137"/>
      <c r="E63" s="137"/>
      <c r="F63" s="137"/>
      <c r="G63" s="137"/>
      <c r="H63" s="137"/>
      <c r="I63" s="137"/>
      <c r="J63" s="137"/>
      <c r="K63" s="138">
        <f t="shared" si="10"/>
        <v>0</v>
      </c>
      <c r="L63" s="138">
        <f t="shared" si="16"/>
        <v>0</v>
      </c>
      <c r="M63" s="136">
        <f t="shared" si="9"/>
        <v>0</v>
      </c>
      <c r="N63" s="139" t="str">
        <f t="shared" si="11"/>
        <v/>
      </c>
      <c r="O63" s="139" t="str">
        <f t="shared" si="12"/>
        <v/>
      </c>
      <c r="P63" s="139" t="str">
        <f t="shared" si="13"/>
        <v/>
      </c>
      <c r="Q63" s="139" t="str">
        <f t="shared" si="14"/>
        <v/>
      </c>
      <c r="R63" s="140">
        <f t="shared" si="15"/>
        <v>0</v>
      </c>
      <c r="S63" s="141"/>
      <c r="T63" s="142"/>
    </row>
    <row r="64" spans="1:20">
      <c r="A64" s="135" t="s">
        <v>146</v>
      </c>
      <c r="B64" s="142"/>
      <c r="C64" s="137"/>
      <c r="D64" s="137"/>
      <c r="E64" s="137"/>
      <c r="F64" s="137"/>
      <c r="G64" s="137"/>
      <c r="H64" s="137"/>
      <c r="I64" s="137"/>
      <c r="J64" s="137"/>
      <c r="K64" s="138">
        <f t="shared" si="10"/>
        <v>0</v>
      </c>
      <c r="L64" s="138">
        <f t="shared" si="16"/>
        <v>0</v>
      </c>
      <c r="M64" s="136">
        <f t="shared" si="9"/>
        <v>0</v>
      </c>
      <c r="N64" s="139" t="str">
        <f t="shared" si="11"/>
        <v/>
      </c>
      <c r="O64" s="139" t="str">
        <f t="shared" si="12"/>
        <v/>
      </c>
      <c r="P64" s="139" t="str">
        <f t="shared" si="13"/>
        <v/>
      </c>
      <c r="Q64" s="139" t="str">
        <f t="shared" si="14"/>
        <v/>
      </c>
      <c r="R64" s="140">
        <f t="shared" si="15"/>
        <v>0</v>
      </c>
      <c r="S64" s="141"/>
      <c r="T64" s="142"/>
    </row>
    <row r="65" spans="1:20">
      <c r="A65" s="135" t="s">
        <v>147</v>
      </c>
      <c r="B65" s="142"/>
      <c r="C65" s="137"/>
      <c r="D65" s="137"/>
      <c r="E65" s="137"/>
      <c r="F65" s="137"/>
      <c r="G65" s="137"/>
      <c r="H65" s="137"/>
      <c r="I65" s="137"/>
      <c r="J65" s="137"/>
      <c r="K65" s="138">
        <f t="shared" si="10"/>
        <v>0</v>
      </c>
      <c r="L65" s="138">
        <f t="shared" si="16"/>
        <v>0</v>
      </c>
      <c r="M65" s="136">
        <f t="shared" si="9"/>
        <v>0</v>
      </c>
      <c r="N65" s="139" t="str">
        <f t="shared" si="11"/>
        <v/>
      </c>
      <c r="O65" s="139" t="str">
        <f t="shared" si="12"/>
        <v/>
      </c>
      <c r="P65" s="139" t="str">
        <f t="shared" si="13"/>
        <v/>
      </c>
      <c r="Q65" s="139" t="str">
        <f t="shared" si="14"/>
        <v/>
      </c>
      <c r="R65" s="140">
        <f t="shared" si="15"/>
        <v>0</v>
      </c>
      <c r="S65" s="141"/>
      <c r="T65" s="142"/>
    </row>
    <row r="66" spans="1:20">
      <c r="A66" s="135" t="s">
        <v>148</v>
      </c>
      <c r="B66" s="142"/>
      <c r="C66" s="137"/>
      <c r="D66" s="137"/>
      <c r="E66" s="137"/>
      <c r="F66" s="137"/>
      <c r="G66" s="137"/>
      <c r="H66" s="137"/>
      <c r="I66" s="137"/>
      <c r="J66" s="137"/>
      <c r="K66" s="138">
        <f t="shared" si="10"/>
        <v>0</v>
      </c>
      <c r="L66" s="138">
        <f t="shared" si="16"/>
        <v>0</v>
      </c>
      <c r="M66" s="136">
        <f t="shared" si="9"/>
        <v>0</v>
      </c>
      <c r="N66" s="139" t="str">
        <f t="shared" si="11"/>
        <v/>
      </c>
      <c r="O66" s="139" t="str">
        <f t="shared" si="12"/>
        <v/>
      </c>
      <c r="P66" s="139" t="str">
        <f t="shared" si="13"/>
        <v/>
      </c>
      <c r="Q66" s="139" t="str">
        <f t="shared" si="14"/>
        <v/>
      </c>
      <c r="R66" s="140">
        <f t="shared" si="15"/>
        <v>0</v>
      </c>
      <c r="S66" s="141"/>
      <c r="T66" s="142"/>
    </row>
    <row r="67" spans="1:20">
      <c r="A67" s="135" t="s">
        <v>149</v>
      </c>
      <c r="B67" s="142"/>
      <c r="C67" s="137"/>
      <c r="D67" s="137"/>
      <c r="E67" s="137"/>
      <c r="F67" s="137"/>
      <c r="G67" s="137"/>
      <c r="H67" s="137"/>
      <c r="I67" s="137"/>
      <c r="J67" s="137"/>
      <c r="K67" s="138">
        <f t="shared" si="10"/>
        <v>0</v>
      </c>
      <c r="L67" s="138">
        <f t="shared" si="16"/>
        <v>0</v>
      </c>
      <c r="M67" s="136">
        <f t="shared" si="9"/>
        <v>0</v>
      </c>
      <c r="N67" s="139" t="str">
        <f t="shared" si="11"/>
        <v/>
      </c>
      <c r="O67" s="139" t="str">
        <f t="shared" si="12"/>
        <v/>
      </c>
      <c r="P67" s="139" t="str">
        <f t="shared" si="13"/>
        <v/>
      </c>
      <c r="Q67" s="139" t="str">
        <f t="shared" si="14"/>
        <v/>
      </c>
      <c r="R67" s="140">
        <f t="shared" si="15"/>
        <v>0</v>
      </c>
      <c r="S67" s="141"/>
      <c r="T67" s="142"/>
    </row>
    <row r="68" spans="1:20">
      <c r="A68" s="135" t="s">
        <v>150</v>
      </c>
      <c r="B68" s="142"/>
      <c r="C68" s="137"/>
      <c r="D68" s="137"/>
      <c r="E68" s="137"/>
      <c r="F68" s="137"/>
      <c r="G68" s="137"/>
      <c r="H68" s="137"/>
      <c r="I68" s="137"/>
      <c r="J68" s="137"/>
      <c r="K68" s="138">
        <f t="shared" si="10"/>
        <v>0</v>
      </c>
      <c r="L68" s="138">
        <f t="shared" si="16"/>
        <v>0</v>
      </c>
      <c r="M68" s="136">
        <f t="shared" si="9"/>
        <v>0</v>
      </c>
      <c r="N68" s="139" t="str">
        <f t="shared" si="11"/>
        <v/>
      </c>
      <c r="O68" s="139" t="str">
        <f t="shared" si="12"/>
        <v/>
      </c>
      <c r="P68" s="139" t="str">
        <f t="shared" si="13"/>
        <v/>
      </c>
      <c r="Q68" s="139" t="str">
        <f t="shared" si="14"/>
        <v/>
      </c>
      <c r="R68" s="140">
        <f t="shared" si="15"/>
        <v>0</v>
      </c>
      <c r="S68" s="141"/>
      <c r="T68" s="142"/>
    </row>
    <row r="69" spans="1:20">
      <c r="A69" s="135" t="s">
        <v>151</v>
      </c>
      <c r="B69" s="142"/>
      <c r="C69" s="137"/>
      <c r="D69" s="137"/>
      <c r="E69" s="137"/>
      <c r="F69" s="137"/>
      <c r="G69" s="137"/>
      <c r="H69" s="137"/>
      <c r="I69" s="137"/>
      <c r="J69" s="137"/>
      <c r="K69" s="138">
        <f t="shared" si="10"/>
        <v>0</v>
      </c>
      <c r="L69" s="138">
        <f t="shared" si="16"/>
        <v>0</v>
      </c>
      <c r="M69" s="136">
        <f t="shared" si="9"/>
        <v>0</v>
      </c>
      <c r="N69" s="139" t="str">
        <f t="shared" si="11"/>
        <v/>
      </c>
      <c r="O69" s="139" t="str">
        <f t="shared" si="12"/>
        <v/>
      </c>
      <c r="P69" s="139" t="str">
        <f t="shared" si="13"/>
        <v/>
      </c>
      <c r="Q69" s="139" t="str">
        <f t="shared" si="14"/>
        <v/>
      </c>
      <c r="R69" s="140">
        <f t="shared" si="15"/>
        <v>0</v>
      </c>
      <c r="S69" s="141"/>
      <c r="T69" s="142"/>
    </row>
    <row r="70" spans="1:20">
      <c r="A70" s="135" t="s">
        <v>152</v>
      </c>
      <c r="B70" s="142"/>
      <c r="C70" s="137"/>
      <c r="D70" s="137"/>
      <c r="E70" s="137"/>
      <c r="F70" s="137"/>
      <c r="G70" s="137"/>
      <c r="H70" s="137"/>
      <c r="I70" s="137"/>
      <c r="J70" s="137"/>
      <c r="K70" s="138">
        <f t="shared" si="10"/>
        <v>0</v>
      </c>
      <c r="L70" s="138">
        <f t="shared" si="16"/>
        <v>0</v>
      </c>
      <c r="M70" s="136">
        <f t="shared" si="9"/>
        <v>0</v>
      </c>
      <c r="N70" s="139" t="str">
        <f t="shared" si="11"/>
        <v/>
      </c>
      <c r="O70" s="139" t="str">
        <f t="shared" si="12"/>
        <v/>
      </c>
      <c r="P70" s="139" t="str">
        <f t="shared" si="13"/>
        <v/>
      </c>
      <c r="Q70" s="139" t="str">
        <f t="shared" si="14"/>
        <v/>
      </c>
      <c r="R70" s="140">
        <f t="shared" si="15"/>
        <v>0</v>
      </c>
      <c r="S70" s="141"/>
      <c r="T70" s="142"/>
    </row>
    <row r="71" spans="1:20">
      <c r="A71" s="135" t="s">
        <v>153</v>
      </c>
      <c r="B71" s="142"/>
      <c r="C71" s="137"/>
      <c r="D71" s="137"/>
      <c r="E71" s="137"/>
      <c r="F71" s="137"/>
      <c r="G71" s="137"/>
      <c r="H71" s="137"/>
      <c r="I71" s="137"/>
      <c r="J71" s="137"/>
      <c r="K71" s="138">
        <f t="shared" si="10"/>
        <v>0</v>
      </c>
      <c r="L71" s="138">
        <f t="shared" si="16"/>
        <v>0</v>
      </c>
      <c r="M71" s="136">
        <f t="shared" si="9"/>
        <v>0</v>
      </c>
      <c r="N71" s="139" t="str">
        <f t="shared" si="11"/>
        <v/>
      </c>
      <c r="O71" s="139" t="str">
        <f t="shared" si="12"/>
        <v/>
      </c>
      <c r="P71" s="139" t="str">
        <f t="shared" si="13"/>
        <v/>
      </c>
      <c r="Q71" s="139" t="str">
        <f t="shared" si="14"/>
        <v/>
      </c>
      <c r="R71" s="140">
        <f t="shared" si="15"/>
        <v>0</v>
      </c>
      <c r="S71" s="141"/>
      <c r="T71" s="142"/>
    </row>
    <row r="72" spans="1:20">
      <c r="A72" s="135" t="s">
        <v>154</v>
      </c>
      <c r="B72" s="142"/>
      <c r="C72" s="137"/>
      <c r="D72" s="137"/>
      <c r="E72" s="137"/>
      <c r="F72" s="137"/>
      <c r="G72" s="137"/>
      <c r="H72" s="137"/>
      <c r="I72" s="137"/>
      <c r="J72" s="137"/>
      <c r="K72" s="138">
        <f t="shared" si="10"/>
        <v>0</v>
      </c>
      <c r="L72" s="138">
        <f t="shared" si="16"/>
        <v>0</v>
      </c>
      <c r="M72" s="136">
        <f t="shared" si="9"/>
        <v>0</v>
      </c>
      <c r="N72" s="139" t="str">
        <f t="shared" si="11"/>
        <v/>
      </c>
      <c r="O72" s="139" t="str">
        <f t="shared" si="12"/>
        <v/>
      </c>
      <c r="P72" s="139" t="str">
        <f t="shared" si="13"/>
        <v/>
      </c>
      <c r="Q72" s="139" t="str">
        <f t="shared" si="14"/>
        <v/>
      </c>
      <c r="R72" s="140">
        <f t="shared" si="15"/>
        <v>0</v>
      </c>
      <c r="S72" s="141"/>
      <c r="T72" s="142"/>
    </row>
    <row r="73" spans="1:20">
      <c r="A73" s="135" t="s">
        <v>155</v>
      </c>
      <c r="B73" s="142"/>
      <c r="C73" s="137"/>
      <c r="D73" s="137"/>
      <c r="E73" s="137"/>
      <c r="F73" s="137"/>
      <c r="G73" s="137"/>
      <c r="H73" s="137"/>
      <c r="I73" s="137"/>
      <c r="J73" s="137"/>
      <c r="K73" s="138">
        <f t="shared" si="10"/>
        <v>0</v>
      </c>
      <c r="L73" s="138">
        <f t="shared" si="16"/>
        <v>0</v>
      </c>
      <c r="M73" s="136">
        <f t="shared" si="9"/>
        <v>0</v>
      </c>
      <c r="N73" s="139" t="str">
        <f t="shared" si="11"/>
        <v/>
      </c>
      <c r="O73" s="139" t="str">
        <f t="shared" si="12"/>
        <v/>
      </c>
      <c r="P73" s="139" t="str">
        <f t="shared" si="13"/>
        <v/>
      </c>
      <c r="Q73" s="139" t="str">
        <f t="shared" si="14"/>
        <v/>
      </c>
      <c r="R73" s="140">
        <f t="shared" si="15"/>
        <v>0</v>
      </c>
      <c r="S73" s="141"/>
      <c r="T73" s="142"/>
    </row>
    <row r="74" spans="1:20">
      <c r="A74" s="135" t="s">
        <v>156</v>
      </c>
      <c r="B74" s="142"/>
      <c r="C74" s="137"/>
      <c r="D74" s="137"/>
      <c r="E74" s="137"/>
      <c r="F74" s="137"/>
      <c r="G74" s="137"/>
      <c r="H74" s="137"/>
      <c r="I74" s="137"/>
      <c r="J74" s="137"/>
      <c r="K74" s="138">
        <f t="shared" si="10"/>
        <v>0</v>
      </c>
      <c r="L74" s="138">
        <f t="shared" si="16"/>
        <v>0</v>
      </c>
      <c r="M74" s="136">
        <f t="shared" si="9"/>
        <v>0</v>
      </c>
      <c r="N74" s="139" t="str">
        <f t="shared" si="11"/>
        <v/>
      </c>
      <c r="O74" s="139" t="str">
        <f t="shared" si="12"/>
        <v/>
      </c>
      <c r="P74" s="139" t="str">
        <f t="shared" si="13"/>
        <v/>
      </c>
      <c r="Q74" s="139" t="str">
        <f t="shared" si="14"/>
        <v/>
      </c>
      <c r="R74" s="140">
        <f t="shared" si="15"/>
        <v>0</v>
      </c>
      <c r="S74" s="141"/>
      <c r="T74" s="142"/>
    </row>
    <row r="75" spans="1:20">
      <c r="A75" s="135" t="s">
        <v>157</v>
      </c>
      <c r="B75" s="136"/>
      <c r="C75" s="137"/>
      <c r="D75" s="137"/>
      <c r="E75" s="137"/>
      <c r="F75" s="137"/>
      <c r="G75" s="137"/>
      <c r="H75" s="137"/>
      <c r="I75" s="137"/>
      <c r="J75" s="137"/>
      <c r="K75" s="138">
        <f t="shared" si="10"/>
        <v>0</v>
      </c>
      <c r="L75" s="138">
        <f t="shared" si="16"/>
        <v>0</v>
      </c>
      <c r="M75" s="136">
        <f t="shared" si="9"/>
        <v>0</v>
      </c>
      <c r="N75" s="139" t="str">
        <f t="shared" si="11"/>
        <v/>
      </c>
      <c r="O75" s="139" t="str">
        <f t="shared" si="12"/>
        <v/>
      </c>
      <c r="P75" s="139" t="str">
        <f t="shared" si="13"/>
        <v/>
      </c>
      <c r="Q75" s="139" t="str">
        <f t="shared" si="14"/>
        <v/>
      </c>
      <c r="R75" s="140">
        <f t="shared" si="15"/>
        <v>0</v>
      </c>
      <c r="S75" s="141"/>
      <c r="T75" s="142"/>
    </row>
    <row r="76" spans="1:20">
      <c r="A76" s="135" t="s">
        <v>158</v>
      </c>
      <c r="B76" s="142"/>
      <c r="C76" s="137"/>
      <c r="D76" s="137"/>
      <c r="E76" s="137"/>
      <c r="F76" s="137"/>
      <c r="G76" s="137"/>
      <c r="H76" s="137"/>
      <c r="I76" s="137"/>
      <c r="J76" s="137"/>
      <c r="K76" s="138">
        <f t="shared" si="10"/>
        <v>0</v>
      </c>
      <c r="L76" s="138">
        <f t="shared" si="16"/>
        <v>0</v>
      </c>
      <c r="M76" s="136">
        <f t="shared" si="9"/>
        <v>0</v>
      </c>
      <c r="N76" s="139" t="str">
        <f t="shared" si="11"/>
        <v/>
      </c>
      <c r="O76" s="139" t="str">
        <f t="shared" si="12"/>
        <v/>
      </c>
      <c r="P76" s="139" t="str">
        <f t="shared" si="13"/>
        <v/>
      </c>
      <c r="Q76" s="139" t="str">
        <f t="shared" si="14"/>
        <v/>
      </c>
      <c r="R76" s="140">
        <f t="shared" si="15"/>
        <v>0</v>
      </c>
      <c r="S76" s="141"/>
      <c r="T76" s="142"/>
    </row>
    <row r="77" spans="1:20">
      <c r="A77" s="135" t="s">
        <v>159</v>
      </c>
      <c r="B77" s="142"/>
      <c r="C77" s="137"/>
      <c r="D77" s="137"/>
      <c r="E77" s="137"/>
      <c r="F77" s="137"/>
      <c r="G77" s="137"/>
      <c r="H77" s="137"/>
      <c r="I77" s="137"/>
      <c r="J77" s="137"/>
      <c r="K77" s="138">
        <f t="shared" si="10"/>
        <v>0</v>
      </c>
      <c r="L77" s="138">
        <f t="shared" si="16"/>
        <v>0</v>
      </c>
      <c r="M77" s="136">
        <f t="shared" si="9"/>
        <v>0</v>
      </c>
      <c r="N77" s="139" t="str">
        <f t="shared" si="11"/>
        <v/>
      </c>
      <c r="O77" s="139" t="str">
        <f t="shared" si="12"/>
        <v/>
      </c>
      <c r="P77" s="139" t="str">
        <f t="shared" si="13"/>
        <v/>
      </c>
      <c r="Q77" s="139" t="str">
        <f t="shared" si="14"/>
        <v/>
      </c>
      <c r="R77" s="140">
        <f t="shared" si="15"/>
        <v>0</v>
      </c>
      <c r="S77" s="141"/>
      <c r="T77" s="142"/>
    </row>
    <row r="78" spans="1:20">
      <c r="A78" s="135" t="s">
        <v>160</v>
      </c>
      <c r="B78" s="142"/>
      <c r="C78" s="137"/>
      <c r="D78" s="137"/>
      <c r="E78" s="137"/>
      <c r="F78" s="137"/>
      <c r="G78" s="137"/>
      <c r="H78" s="137"/>
      <c r="I78" s="137"/>
      <c r="J78" s="137"/>
      <c r="K78" s="138">
        <f t="shared" si="10"/>
        <v>0</v>
      </c>
      <c r="L78" s="138">
        <f t="shared" si="16"/>
        <v>0</v>
      </c>
      <c r="M78" s="136">
        <f t="shared" si="9"/>
        <v>0</v>
      </c>
      <c r="N78" s="139" t="str">
        <f t="shared" si="11"/>
        <v/>
      </c>
      <c r="O78" s="139" t="str">
        <f t="shared" si="12"/>
        <v/>
      </c>
      <c r="P78" s="139" t="str">
        <f t="shared" si="13"/>
        <v/>
      </c>
      <c r="Q78" s="139" t="str">
        <f t="shared" si="14"/>
        <v/>
      </c>
      <c r="R78" s="140">
        <f t="shared" si="15"/>
        <v>0</v>
      </c>
      <c r="S78" s="141"/>
      <c r="T78" s="142"/>
    </row>
    <row r="79" spans="1:20">
      <c r="A79" s="135" t="s">
        <v>161</v>
      </c>
      <c r="B79" s="142"/>
      <c r="C79" s="137"/>
      <c r="D79" s="137"/>
      <c r="E79" s="137"/>
      <c r="F79" s="137"/>
      <c r="G79" s="137"/>
      <c r="H79" s="137"/>
      <c r="I79" s="137"/>
      <c r="J79" s="137"/>
      <c r="K79" s="138">
        <f t="shared" si="10"/>
        <v>0</v>
      </c>
      <c r="L79" s="138">
        <f t="shared" si="16"/>
        <v>0</v>
      </c>
      <c r="M79" s="136">
        <f t="shared" si="9"/>
        <v>0</v>
      </c>
      <c r="N79" s="139" t="str">
        <f t="shared" si="11"/>
        <v/>
      </c>
      <c r="O79" s="139" t="str">
        <f t="shared" si="12"/>
        <v/>
      </c>
      <c r="P79" s="139" t="str">
        <f t="shared" si="13"/>
        <v/>
      </c>
      <c r="Q79" s="139" t="str">
        <f t="shared" si="14"/>
        <v/>
      </c>
      <c r="R79" s="140">
        <f t="shared" si="15"/>
        <v>0</v>
      </c>
      <c r="S79" s="141"/>
      <c r="T79" s="142"/>
    </row>
    <row r="80" spans="1:20">
      <c r="A80" s="135" t="s">
        <v>162</v>
      </c>
      <c r="B80" s="142"/>
      <c r="C80" s="137"/>
      <c r="D80" s="137"/>
      <c r="E80" s="137"/>
      <c r="F80" s="137"/>
      <c r="G80" s="137"/>
      <c r="H80" s="137"/>
      <c r="I80" s="137"/>
      <c r="J80" s="137"/>
      <c r="K80" s="138">
        <f t="shared" si="10"/>
        <v>0</v>
      </c>
      <c r="L80" s="138">
        <f t="shared" si="16"/>
        <v>0</v>
      </c>
      <c r="M80" s="136">
        <f t="shared" si="9"/>
        <v>0</v>
      </c>
      <c r="N80" s="139" t="str">
        <f t="shared" si="11"/>
        <v/>
      </c>
      <c r="O80" s="139" t="str">
        <f t="shared" si="12"/>
        <v/>
      </c>
      <c r="P80" s="139" t="str">
        <f t="shared" si="13"/>
        <v/>
      </c>
      <c r="Q80" s="139" t="str">
        <f t="shared" si="14"/>
        <v/>
      </c>
      <c r="R80" s="140">
        <f t="shared" si="15"/>
        <v>0</v>
      </c>
      <c r="S80" s="141"/>
      <c r="T80" s="142"/>
    </row>
    <row r="81" spans="1:20">
      <c r="A81" s="135" t="s">
        <v>163</v>
      </c>
      <c r="B81" s="136"/>
      <c r="C81" s="137"/>
      <c r="D81" s="137"/>
      <c r="E81" s="137"/>
      <c r="F81" s="137"/>
      <c r="G81" s="137"/>
      <c r="H81" s="137"/>
      <c r="I81" s="137"/>
      <c r="J81" s="137"/>
      <c r="K81" s="138">
        <f t="shared" si="10"/>
        <v>0</v>
      </c>
      <c r="L81" s="138">
        <f t="shared" si="16"/>
        <v>0</v>
      </c>
      <c r="M81" s="136">
        <f t="shared" si="9"/>
        <v>0</v>
      </c>
      <c r="N81" s="139" t="str">
        <f t="shared" si="11"/>
        <v/>
      </c>
      <c r="O81" s="139" t="str">
        <f t="shared" si="12"/>
        <v/>
      </c>
      <c r="P81" s="139" t="str">
        <f t="shared" si="13"/>
        <v/>
      </c>
      <c r="Q81" s="139" t="str">
        <f t="shared" si="14"/>
        <v/>
      </c>
      <c r="R81" s="140">
        <f t="shared" si="15"/>
        <v>0</v>
      </c>
      <c r="S81" s="141"/>
      <c r="T81" s="142"/>
    </row>
    <row r="82" spans="1:20">
      <c r="A82" s="135" t="s">
        <v>164</v>
      </c>
      <c r="B82" s="136"/>
      <c r="C82" s="137"/>
      <c r="D82" s="137"/>
      <c r="E82" s="137"/>
      <c r="F82" s="137"/>
      <c r="G82" s="137"/>
      <c r="H82" s="137"/>
      <c r="I82" s="137"/>
      <c r="J82" s="137"/>
      <c r="K82" s="138">
        <f t="shared" si="10"/>
        <v>0</v>
      </c>
      <c r="L82" s="138">
        <f t="shared" si="16"/>
        <v>0</v>
      </c>
      <c r="M82" s="136">
        <f t="shared" si="9"/>
        <v>0</v>
      </c>
      <c r="N82" s="139" t="str">
        <f t="shared" si="11"/>
        <v/>
      </c>
      <c r="O82" s="139" t="str">
        <f t="shared" si="12"/>
        <v/>
      </c>
      <c r="P82" s="139" t="str">
        <f t="shared" si="13"/>
        <v/>
      </c>
      <c r="Q82" s="139" t="str">
        <f t="shared" si="14"/>
        <v/>
      </c>
      <c r="R82" s="140">
        <f t="shared" si="15"/>
        <v>0</v>
      </c>
      <c r="S82" s="141"/>
      <c r="T82" s="142"/>
    </row>
    <row r="83" spans="1:20">
      <c r="A83" s="135" t="s">
        <v>165</v>
      </c>
      <c r="B83" s="142"/>
      <c r="C83" s="137"/>
      <c r="D83" s="137"/>
      <c r="E83" s="137"/>
      <c r="F83" s="137"/>
      <c r="G83" s="137"/>
      <c r="H83" s="137"/>
      <c r="I83" s="137"/>
      <c r="J83" s="137"/>
      <c r="K83" s="138">
        <f t="shared" si="10"/>
        <v>0</v>
      </c>
      <c r="L83" s="138">
        <f t="shared" si="16"/>
        <v>0</v>
      </c>
      <c r="M83" s="136">
        <f t="shared" si="9"/>
        <v>0</v>
      </c>
      <c r="N83" s="139" t="str">
        <f t="shared" si="11"/>
        <v/>
      </c>
      <c r="O83" s="139" t="str">
        <f t="shared" si="12"/>
        <v/>
      </c>
      <c r="P83" s="139" t="str">
        <f t="shared" si="13"/>
        <v/>
      </c>
      <c r="Q83" s="139" t="str">
        <f t="shared" si="14"/>
        <v/>
      </c>
      <c r="R83" s="140">
        <f t="shared" si="15"/>
        <v>0</v>
      </c>
      <c r="S83" s="141"/>
      <c r="T83" s="142"/>
    </row>
    <row r="84" spans="1:20">
      <c r="A84" s="135" t="s">
        <v>166</v>
      </c>
      <c r="B84" s="142"/>
      <c r="C84" s="137"/>
      <c r="D84" s="137"/>
      <c r="E84" s="137"/>
      <c r="F84" s="137"/>
      <c r="G84" s="137"/>
      <c r="H84" s="137"/>
      <c r="I84" s="137"/>
      <c r="J84" s="137"/>
      <c r="K84" s="138">
        <f t="shared" si="10"/>
        <v>0</v>
      </c>
      <c r="L84" s="138">
        <f t="shared" si="16"/>
        <v>0</v>
      </c>
      <c r="M84" s="136">
        <f t="shared" si="9"/>
        <v>0</v>
      </c>
      <c r="N84" s="139" t="str">
        <f t="shared" si="11"/>
        <v/>
      </c>
      <c r="O84" s="139" t="str">
        <f t="shared" si="12"/>
        <v/>
      </c>
      <c r="P84" s="139" t="str">
        <f t="shared" si="13"/>
        <v/>
      </c>
      <c r="Q84" s="139" t="str">
        <f t="shared" si="14"/>
        <v/>
      </c>
      <c r="R84" s="140">
        <f t="shared" si="15"/>
        <v>0</v>
      </c>
      <c r="S84" s="141"/>
      <c r="T84" s="142"/>
    </row>
    <row r="85" spans="1:20" ht="16" thickBot="1">
      <c r="A85" s="143"/>
      <c r="B85" s="143"/>
      <c r="C85" s="144"/>
      <c r="D85" s="144"/>
      <c r="E85" s="144"/>
      <c r="F85" s="144"/>
      <c r="G85" s="144"/>
      <c r="H85" s="144"/>
      <c r="I85" s="144"/>
      <c r="J85" s="144"/>
      <c r="K85" s="260" t="s">
        <v>167</v>
      </c>
      <c r="L85" s="261"/>
      <c r="M85" s="262"/>
      <c r="N85" s="145">
        <f t="shared" ref="N85:S85" si="17">SUM(N54:N84)</f>
        <v>0</v>
      </c>
      <c r="O85" s="145">
        <f t="shared" si="17"/>
        <v>0</v>
      </c>
      <c r="P85" s="145">
        <f t="shared" si="17"/>
        <v>0</v>
      </c>
      <c r="Q85" s="145">
        <f t="shared" si="17"/>
        <v>0</v>
      </c>
      <c r="R85" s="145">
        <f t="shared" si="17"/>
        <v>0</v>
      </c>
      <c r="S85" s="145">
        <f t="shared" si="17"/>
        <v>0</v>
      </c>
      <c r="T85" s="145"/>
    </row>
    <row r="86" spans="1:20">
      <c r="A86" s="112"/>
      <c r="B86" s="112"/>
      <c r="K86" s="119"/>
      <c r="L86" s="119"/>
      <c r="M86" s="119"/>
      <c r="N86" s="146"/>
      <c r="O86" s="146"/>
      <c r="P86" s="146"/>
      <c r="Q86" s="146"/>
      <c r="R86" s="146"/>
      <c r="S86" s="146"/>
    </row>
    <row r="87" spans="1:20" ht="16" thickBot="1"/>
    <row r="88" spans="1:20" ht="16" thickBot="1">
      <c r="A88" s="242" t="s">
        <v>116</v>
      </c>
      <c r="B88" s="243"/>
      <c r="C88" s="243"/>
      <c r="D88" s="243"/>
      <c r="E88" s="243"/>
      <c r="F88" s="243"/>
      <c r="G88" s="243"/>
      <c r="H88" s="243"/>
      <c r="I88" s="243"/>
      <c r="J88" s="243"/>
      <c r="K88" s="243"/>
      <c r="L88" s="243"/>
      <c r="M88" s="243"/>
      <c r="N88" s="243"/>
      <c r="O88" s="243"/>
      <c r="P88" s="243"/>
      <c r="Q88" s="243"/>
      <c r="R88" s="243"/>
      <c r="S88" s="243"/>
      <c r="T88" s="244"/>
    </row>
    <row r="89" spans="1:20">
      <c r="A89" s="245"/>
      <c r="B89" s="246"/>
      <c r="C89" s="113"/>
      <c r="D89" s="113"/>
      <c r="E89" s="113"/>
      <c r="F89" s="114"/>
      <c r="G89" s="114"/>
      <c r="H89" s="114"/>
      <c r="I89" s="114"/>
      <c r="J89" s="114"/>
      <c r="K89" s="114"/>
      <c r="L89" s="114"/>
      <c r="M89" s="113"/>
      <c r="N89" s="114"/>
      <c r="O89" s="114"/>
      <c r="P89" s="114"/>
      <c r="Q89" s="113"/>
      <c r="R89" s="115"/>
      <c r="S89" s="115"/>
      <c r="T89" s="116"/>
    </row>
    <row r="90" spans="1:20">
      <c r="A90" s="247" t="s">
        <v>117</v>
      </c>
      <c r="B90" s="248"/>
      <c r="C90" s="119" t="s">
        <v>118</v>
      </c>
      <c r="D90" s="249" t="s">
        <v>82</v>
      </c>
      <c r="E90" s="249"/>
      <c r="F90" s="249"/>
      <c r="G90" s="249"/>
      <c r="H90" s="249"/>
      <c r="I90" s="249"/>
      <c r="J90" s="249"/>
      <c r="K90" s="120"/>
      <c r="L90" s="120"/>
      <c r="M90" s="120"/>
      <c r="N90" s="120"/>
      <c r="O90" s="119"/>
      <c r="P90" s="120"/>
      <c r="R90" s="120"/>
      <c r="S90" s="120"/>
      <c r="T90" s="121"/>
    </row>
    <row r="91" spans="1:20">
      <c r="A91" s="117" t="s">
        <v>119</v>
      </c>
      <c r="B91" s="118"/>
      <c r="C91" s="119" t="s">
        <v>118</v>
      </c>
      <c r="D91" s="248"/>
      <c r="E91" s="248"/>
      <c r="F91" s="248"/>
      <c r="G91" s="248"/>
      <c r="H91" s="248"/>
      <c r="I91" s="248"/>
      <c r="J91" s="248"/>
      <c r="K91" s="120"/>
      <c r="L91" s="120"/>
      <c r="M91" s="120" t="str">
        <f>M5</f>
        <v>PERIODE TIME SHEET :  1 - 30 SEPTEMBER 2025</v>
      </c>
      <c r="O91" s="119"/>
      <c r="P91" s="120"/>
      <c r="Q91" s="120"/>
      <c r="R91" s="120"/>
      <c r="S91" s="122"/>
      <c r="T91" s="121"/>
    </row>
    <row r="92" spans="1:20">
      <c r="A92" s="117" t="s">
        <v>120</v>
      </c>
      <c r="B92" s="118"/>
      <c r="C92" s="119" t="s">
        <v>118</v>
      </c>
      <c r="D92" s="248" t="s">
        <v>189</v>
      </c>
      <c r="E92" s="248"/>
      <c r="F92" s="248"/>
      <c r="G92" s="248"/>
      <c r="H92" s="248"/>
      <c r="I92" s="248"/>
      <c r="J92" s="248"/>
      <c r="K92" s="120"/>
      <c r="L92" s="120"/>
      <c r="M92" s="120"/>
      <c r="N92" s="120"/>
      <c r="O92" s="119"/>
      <c r="P92" s="120"/>
      <c r="Q92" s="120"/>
      <c r="R92" s="120"/>
      <c r="S92" s="120"/>
      <c r="T92" s="121"/>
    </row>
    <row r="93" spans="1:20">
      <c r="A93" s="123" t="s">
        <v>121</v>
      </c>
      <c r="B93" s="124"/>
      <c r="C93" s="125" t="s">
        <v>118</v>
      </c>
      <c r="D93" s="250"/>
      <c r="E93" s="250"/>
      <c r="F93" s="250"/>
      <c r="G93" s="250"/>
      <c r="H93" s="250"/>
      <c r="I93" s="250"/>
      <c r="J93" s="250"/>
      <c r="K93" s="124"/>
      <c r="L93" s="124"/>
      <c r="M93" s="124"/>
      <c r="N93" s="124"/>
      <c r="O93" s="124"/>
      <c r="P93" s="124"/>
      <c r="Q93" s="124"/>
      <c r="R93" s="124"/>
      <c r="S93" s="124"/>
      <c r="T93" s="126"/>
    </row>
    <row r="94" spans="1:20" ht="16" thickBot="1">
      <c r="A94" s="127"/>
      <c r="B94" s="128"/>
      <c r="C94" s="129"/>
      <c r="D94" s="129"/>
      <c r="E94" s="129"/>
      <c r="F94" s="129"/>
      <c r="G94" s="129"/>
      <c r="H94" s="129"/>
      <c r="I94" s="129"/>
      <c r="J94" s="129"/>
      <c r="K94" s="129"/>
      <c r="L94" s="129"/>
      <c r="M94" s="128"/>
      <c r="N94" s="129"/>
      <c r="O94" s="129"/>
      <c r="P94" s="129"/>
      <c r="Q94" s="129"/>
      <c r="R94" s="129"/>
      <c r="S94" s="129"/>
      <c r="T94" s="130"/>
    </row>
    <row r="95" spans="1:20" ht="12.75" customHeight="1">
      <c r="A95" s="251" t="s">
        <v>122</v>
      </c>
      <c r="B95" s="253" t="s">
        <v>123</v>
      </c>
      <c r="C95" s="255" t="s">
        <v>124</v>
      </c>
      <c r="D95" s="256"/>
      <c r="E95" s="256"/>
      <c r="F95" s="257"/>
      <c r="G95" s="255" t="s">
        <v>125</v>
      </c>
      <c r="H95" s="256"/>
      <c r="I95" s="256"/>
      <c r="J95" s="257"/>
      <c r="K95" s="253" t="s">
        <v>126</v>
      </c>
      <c r="L95" s="253" t="s">
        <v>127</v>
      </c>
      <c r="M95" s="264" t="s">
        <v>128</v>
      </c>
      <c r="N95" s="266" t="s">
        <v>129</v>
      </c>
      <c r="O95" s="256"/>
      <c r="P95" s="256"/>
      <c r="Q95" s="267"/>
      <c r="R95" s="268" t="s">
        <v>130</v>
      </c>
      <c r="S95" s="131" t="s">
        <v>172</v>
      </c>
      <c r="T95" s="268" t="s">
        <v>132</v>
      </c>
    </row>
    <row r="96" spans="1:20" ht="16" thickBot="1">
      <c r="A96" s="252"/>
      <c r="B96" s="254"/>
      <c r="C96" s="258" t="s">
        <v>133</v>
      </c>
      <c r="D96" s="259"/>
      <c r="E96" s="258" t="s">
        <v>134</v>
      </c>
      <c r="F96" s="259"/>
      <c r="G96" s="258" t="s">
        <v>133</v>
      </c>
      <c r="H96" s="259"/>
      <c r="I96" s="258" t="s">
        <v>134</v>
      </c>
      <c r="J96" s="259"/>
      <c r="K96" s="254"/>
      <c r="L96" s="254"/>
      <c r="M96" s="265"/>
      <c r="N96" s="132">
        <v>1.5</v>
      </c>
      <c r="O96" s="133">
        <v>2</v>
      </c>
      <c r="P96" s="133">
        <v>3</v>
      </c>
      <c r="Q96" s="134">
        <v>4</v>
      </c>
      <c r="R96" s="269"/>
      <c r="S96" s="156">
        <v>15000</v>
      </c>
      <c r="T96" s="269"/>
    </row>
    <row r="97" spans="1:20" s="168" customFormat="1">
      <c r="A97" s="160" t="s">
        <v>135</v>
      </c>
      <c r="B97" s="161"/>
      <c r="C97" s="162">
        <v>7</v>
      </c>
      <c r="D97" s="162">
        <v>0</v>
      </c>
      <c r="E97" s="162">
        <v>12</v>
      </c>
      <c r="F97" s="162">
        <v>0</v>
      </c>
      <c r="G97" s="162">
        <v>13</v>
      </c>
      <c r="H97" s="162">
        <v>0</v>
      </c>
      <c r="I97" s="162">
        <v>19</v>
      </c>
      <c r="J97" s="162">
        <v>0</v>
      </c>
      <c r="K97" s="163">
        <f>((((E97-C97)*60)+(F97-D97))/60)+((((I97-G97)*60)+(J97-H97))/60)</f>
        <v>11</v>
      </c>
      <c r="L97" s="163">
        <f>IF(K97=0,0,IF(OR(B97="H",B97="OFF"),K97,IF(B97="",7,0)))</f>
        <v>7</v>
      </c>
      <c r="M97" s="161">
        <f>IF(AND(B97="",K97&lt;=8),0,IF(AND(B97="",K97&gt;8),K97-L97,IF(OR(B97="H",B97="OFF"),L97,0)))</f>
        <v>4</v>
      </c>
      <c r="N97" s="164">
        <f>IF(M97=0,"",IF(AND(B97="",L97=8,M97&lt;=1),M97,IF(AND(M97&gt;1,B97=""),1,"")))</f>
        <v>1</v>
      </c>
      <c r="O97" s="164">
        <f>IF(AND(B97="",M97&gt;1),M97-N97,IF(AND(B97="H",M97&lt;=5),M97,IF(AND(B97="OFF",M97&lt;=7),M97,IF(AND(B97="H",M97&gt;5),5,IF(AND(B97="OFF",M97&gt;7),7,"")))))</f>
        <v>3</v>
      </c>
      <c r="P97" s="164" t="str">
        <f>IF(AND(B97="OFF",M97&gt;=8),1,IF(AND(B97="H",M97&gt;=6),1,""))</f>
        <v/>
      </c>
      <c r="Q97" s="164" t="str">
        <f>IF(AND(B97="H",M97&gt;=6),M97-6,IF(AND(B97="OFF",M97&gt;8),M97-8,""))</f>
        <v/>
      </c>
      <c r="R97" s="165">
        <f>(IF(N97="",0,(N97*$N$10)))+(IF(O97="",0,(O97*$O$10)))+(IF(P97="",0,(P97*$P$10)))+(IF(Q97="",0,(Q97*$Q$10)))</f>
        <v>7.5</v>
      </c>
      <c r="S97" s="166">
        <v>1</v>
      </c>
      <c r="T97" s="167"/>
    </row>
    <row r="98" spans="1:20" s="168" customFormat="1">
      <c r="A98" s="160" t="s">
        <v>136</v>
      </c>
      <c r="B98" s="167"/>
      <c r="C98" s="162">
        <v>7</v>
      </c>
      <c r="D98" s="162">
        <v>0</v>
      </c>
      <c r="E98" s="162">
        <v>12</v>
      </c>
      <c r="F98" s="162">
        <v>0</v>
      </c>
      <c r="G98" s="162">
        <v>13</v>
      </c>
      <c r="H98" s="162">
        <v>0</v>
      </c>
      <c r="I98" s="162">
        <v>19</v>
      </c>
      <c r="J98" s="162">
        <v>0</v>
      </c>
      <c r="K98" s="163">
        <f>((((E98-C98)*60)+(F98-D98))/60)+((((I98-G98)*60)+(J98-H98))/60)</f>
        <v>11</v>
      </c>
      <c r="L98" s="163">
        <f t="shared" ref="L98:L127" si="18">IF(K98=0,0,IF(OR(B98="H",B98="OFF"),K98,IF(B98="",7,0)))</f>
        <v>7</v>
      </c>
      <c r="M98" s="161">
        <f t="shared" ref="M98:M127" si="19">IF(AND(B98="",K98&lt;=8),0,IF(AND(B98="",K98&gt;8),K98-L98,IF(OR(B98="H",B98="OFF"),L98,0)))</f>
        <v>4</v>
      </c>
      <c r="N98" s="164">
        <f>IF(M98=0,"",IF(AND(B98="",L98=8,M98&lt;=1),M98,IF(AND(M98&gt;1,B98=""),1,"")))</f>
        <v>1</v>
      </c>
      <c r="O98" s="164">
        <f>IF(AND(B98="",M98&gt;1),M98-N98,IF(AND(B98="H",M98&lt;=5),M98,IF(AND(B98="OFF",M98&lt;=7),M98,IF(AND(B98="H",M98&gt;5),5,IF(AND(B98="OFF",M98&gt;7),7,"")))))</f>
        <v>3</v>
      </c>
      <c r="P98" s="164" t="str">
        <f>IF(AND(B98="OFF",M98&gt;=8),1,IF(AND(B98="H",M98&gt;=6),1,""))</f>
        <v/>
      </c>
      <c r="Q98" s="164" t="str">
        <f>IF(AND(B98="H",M98&gt;=6),M98-6,IF(AND(B98="OFF",M98&gt;8),M98-8,""))</f>
        <v/>
      </c>
      <c r="R98" s="165">
        <f>(IF(N98="",0,(N98*$N$10)))+(IF(O98="",0,(O98*$O$10)))+(IF(P98="",0,(P98*$P$10)))+(IF(Q98="",0,(Q98*$Q$10)))</f>
        <v>7.5</v>
      </c>
      <c r="S98" s="166">
        <v>1</v>
      </c>
      <c r="T98" s="167"/>
    </row>
    <row r="99" spans="1:20">
      <c r="A99" s="135" t="s">
        <v>137</v>
      </c>
      <c r="B99" s="142" t="s">
        <v>140</v>
      </c>
      <c r="C99" s="137"/>
      <c r="D99" s="137"/>
      <c r="E99" s="137"/>
      <c r="F99" s="137"/>
      <c r="G99" s="137"/>
      <c r="H99" s="137"/>
      <c r="I99" s="137"/>
      <c r="J99" s="137"/>
      <c r="K99" s="138">
        <f t="shared" ref="K99:K127" si="20">((((E99-C99)*60)+(F99-D99))/60)+((((I99-G99)*60)+(J99-H99))/60)</f>
        <v>0</v>
      </c>
      <c r="L99" s="138">
        <f t="shared" si="18"/>
        <v>0</v>
      </c>
      <c r="M99" s="136">
        <f t="shared" si="19"/>
        <v>0</v>
      </c>
      <c r="N99" s="139" t="str">
        <f t="shared" ref="N99:N127" si="21">IF(M99=0,"",IF(AND(B99="",L99=8,M99&lt;=1),M99,IF(AND(M99&gt;1,B99=""),1,"")))</f>
        <v/>
      </c>
      <c r="O99" s="139">
        <f t="shared" ref="O99:O127" si="22">IF(AND(B99="",M99&gt;1),M99-N99,IF(AND(B99="H",M99&lt;=5),M99,IF(AND(B99="OFF",M99&lt;=7),M99,IF(AND(B99="H",M99&gt;5),5,IF(AND(B99="OFF",M99&gt;7),7,"")))))</f>
        <v>0</v>
      </c>
      <c r="P99" s="139" t="str">
        <f t="shared" ref="P99:P127" si="23">IF(AND(B99="OFF",M99&gt;=8),1,IF(AND(B99="H",M99&gt;=6),1,""))</f>
        <v/>
      </c>
      <c r="Q99" s="139" t="str">
        <f t="shared" ref="Q99:Q127" si="24">IF(AND(B99="H",M99&gt;=6),M99-6,IF(AND(B99="OFF",M99&gt;8),M99-8,""))</f>
        <v/>
      </c>
      <c r="R99" s="140">
        <f t="shared" ref="R99:R127" si="25">(IF(N99="",0,(N99*$N$10)))+(IF(O99="",0,(O99*$O$10)))+(IF(P99="",0,(P99*$P$10)))+(IF(Q99="",0,(Q99*$Q$10)))</f>
        <v>0</v>
      </c>
      <c r="S99" s="141"/>
      <c r="T99" s="142"/>
    </row>
    <row r="100" spans="1:20">
      <c r="A100" s="135" t="s">
        <v>138</v>
      </c>
      <c r="B100" s="142" t="s">
        <v>140</v>
      </c>
      <c r="C100" s="137"/>
      <c r="D100" s="137"/>
      <c r="E100" s="137"/>
      <c r="F100" s="137"/>
      <c r="G100" s="137"/>
      <c r="H100" s="137"/>
      <c r="I100" s="137"/>
      <c r="J100" s="137"/>
      <c r="K100" s="138">
        <f t="shared" si="20"/>
        <v>0</v>
      </c>
      <c r="L100" s="138">
        <f t="shared" si="18"/>
        <v>0</v>
      </c>
      <c r="M100" s="136">
        <f t="shared" si="19"/>
        <v>0</v>
      </c>
      <c r="N100" s="139" t="str">
        <f t="shared" si="21"/>
        <v/>
      </c>
      <c r="O100" s="139">
        <f t="shared" si="22"/>
        <v>0</v>
      </c>
      <c r="P100" s="139" t="str">
        <f t="shared" si="23"/>
        <v/>
      </c>
      <c r="Q100" s="139" t="str">
        <f t="shared" si="24"/>
        <v/>
      </c>
      <c r="R100" s="140">
        <f t="shared" si="25"/>
        <v>0</v>
      </c>
      <c r="S100" s="141"/>
      <c r="T100" s="142"/>
    </row>
    <row r="101" spans="1:20" s="168" customFormat="1">
      <c r="A101" s="160" t="s">
        <v>139</v>
      </c>
      <c r="B101" s="167" t="s">
        <v>140</v>
      </c>
      <c r="C101" s="162">
        <v>7</v>
      </c>
      <c r="D101" s="162">
        <v>0</v>
      </c>
      <c r="E101" s="162">
        <v>12</v>
      </c>
      <c r="F101" s="162">
        <v>0</v>
      </c>
      <c r="G101" s="162">
        <v>13</v>
      </c>
      <c r="H101" s="162">
        <v>0</v>
      </c>
      <c r="I101" s="162">
        <v>19</v>
      </c>
      <c r="J101" s="162">
        <v>0</v>
      </c>
      <c r="K101" s="163">
        <f t="shared" si="20"/>
        <v>11</v>
      </c>
      <c r="L101" s="163">
        <f t="shared" si="18"/>
        <v>11</v>
      </c>
      <c r="M101" s="161">
        <f t="shared" si="19"/>
        <v>11</v>
      </c>
      <c r="N101" s="164" t="str">
        <f t="shared" si="21"/>
        <v/>
      </c>
      <c r="O101" s="164">
        <f t="shared" si="22"/>
        <v>7</v>
      </c>
      <c r="P101" s="164">
        <f t="shared" si="23"/>
        <v>1</v>
      </c>
      <c r="Q101" s="164">
        <f t="shared" si="24"/>
        <v>3</v>
      </c>
      <c r="R101" s="165">
        <f t="shared" si="25"/>
        <v>29</v>
      </c>
      <c r="S101" s="166">
        <v>1</v>
      </c>
      <c r="T101" s="167"/>
    </row>
    <row r="102" spans="1:20" s="168" customFormat="1">
      <c r="A102" s="160" t="s">
        <v>141</v>
      </c>
      <c r="B102" s="167" t="s">
        <v>140</v>
      </c>
      <c r="C102" s="162">
        <v>7</v>
      </c>
      <c r="D102" s="162">
        <v>0</v>
      </c>
      <c r="E102" s="162">
        <v>12</v>
      </c>
      <c r="F102" s="162">
        <v>0</v>
      </c>
      <c r="G102" s="162">
        <v>13</v>
      </c>
      <c r="H102" s="162">
        <v>0</v>
      </c>
      <c r="I102" s="162">
        <v>19</v>
      </c>
      <c r="J102" s="162">
        <v>0</v>
      </c>
      <c r="K102" s="163">
        <f t="shared" si="20"/>
        <v>11</v>
      </c>
      <c r="L102" s="163">
        <f t="shared" si="18"/>
        <v>11</v>
      </c>
      <c r="M102" s="161">
        <f t="shared" si="19"/>
        <v>11</v>
      </c>
      <c r="N102" s="164" t="str">
        <f t="shared" si="21"/>
        <v/>
      </c>
      <c r="O102" s="164">
        <f t="shared" si="22"/>
        <v>7</v>
      </c>
      <c r="P102" s="164">
        <f t="shared" si="23"/>
        <v>1</v>
      </c>
      <c r="Q102" s="164">
        <f t="shared" si="24"/>
        <v>3</v>
      </c>
      <c r="R102" s="165">
        <f t="shared" si="25"/>
        <v>29</v>
      </c>
      <c r="S102" s="166">
        <v>1</v>
      </c>
      <c r="T102" s="167"/>
    </row>
    <row r="103" spans="1:20" s="168" customFormat="1">
      <c r="A103" s="160" t="s">
        <v>142</v>
      </c>
      <c r="B103" s="167" t="s">
        <v>140</v>
      </c>
      <c r="C103" s="162">
        <v>7</v>
      </c>
      <c r="D103" s="162">
        <v>0</v>
      </c>
      <c r="E103" s="162">
        <v>12</v>
      </c>
      <c r="F103" s="162">
        <v>0</v>
      </c>
      <c r="G103" s="162">
        <v>13</v>
      </c>
      <c r="H103" s="162">
        <v>0</v>
      </c>
      <c r="I103" s="162">
        <v>19</v>
      </c>
      <c r="J103" s="162">
        <v>0</v>
      </c>
      <c r="K103" s="163">
        <f t="shared" si="20"/>
        <v>11</v>
      </c>
      <c r="L103" s="163">
        <f t="shared" si="18"/>
        <v>11</v>
      </c>
      <c r="M103" s="161">
        <f t="shared" si="19"/>
        <v>11</v>
      </c>
      <c r="N103" s="164" t="str">
        <f t="shared" si="21"/>
        <v/>
      </c>
      <c r="O103" s="164">
        <f t="shared" si="22"/>
        <v>7</v>
      </c>
      <c r="P103" s="164">
        <f t="shared" si="23"/>
        <v>1</v>
      </c>
      <c r="Q103" s="164">
        <f t="shared" si="24"/>
        <v>3</v>
      </c>
      <c r="R103" s="165">
        <f t="shared" si="25"/>
        <v>29</v>
      </c>
      <c r="S103" s="166">
        <v>1</v>
      </c>
      <c r="T103" s="167"/>
    </row>
    <row r="104" spans="1:20" s="168" customFormat="1">
      <c r="A104" s="160" t="s">
        <v>143</v>
      </c>
      <c r="B104" s="167"/>
      <c r="C104" s="162">
        <v>7</v>
      </c>
      <c r="D104" s="162">
        <v>0</v>
      </c>
      <c r="E104" s="162">
        <v>12</v>
      </c>
      <c r="F104" s="162">
        <v>0</v>
      </c>
      <c r="G104" s="162">
        <v>13</v>
      </c>
      <c r="H104" s="162">
        <v>0</v>
      </c>
      <c r="I104" s="162">
        <v>19</v>
      </c>
      <c r="J104" s="162">
        <v>0</v>
      </c>
      <c r="K104" s="163">
        <f t="shared" si="20"/>
        <v>11</v>
      </c>
      <c r="L104" s="163">
        <f t="shared" si="18"/>
        <v>7</v>
      </c>
      <c r="M104" s="161">
        <f t="shared" si="19"/>
        <v>4</v>
      </c>
      <c r="N104" s="164">
        <f t="shared" si="21"/>
        <v>1</v>
      </c>
      <c r="O104" s="164">
        <f t="shared" si="22"/>
        <v>3</v>
      </c>
      <c r="P104" s="164" t="str">
        <f t="shared" si="23"/>
        <v/>
      </c>
      <c r="Q104" s="164" t="str">
        <f t="shared" si="24"/>
        <v/>
      </c>
      <c r="R104" s="165">
        <f t="shared" si="25"/>
        <v>7.5</v>
      </c>
      <c r="S104" s="166">
        <v>1</v>
      </c>
      <c r="T104" s="167"/>
    </row>
    <row r="105" spans="1:20" s="168" customFormat="1">
      <c r="A105" s="160" t="s">
        <v>144</v>
      </c>
      <c r="B105" s="167"/>
      <c r="C105" s="162">
        <v>7</v>
      </c>
      <c r="D105" s="162">
        <v>0</v>
      </c>
      <c r="E105" s="162">
        <v>12</v>
      </c>
      <c r="F105" s="162">
        <v>0</v>
      </c>
      <c r="G105" s="162">
        <v>13</v>
      </c>
      <c r="H105" s="162">
        <v>0</v>
      </c>
      <c r="I105" s="162">
        <v>19</v>
      </c>
      <c r="J105" s="162">
        <v>0</v>
      </c>
      <c r="K105" s="163">
        <f t="shared" si="20"/>
        <v>11</v>
      </c>
      <c r="L105" s="163">
        <f t="shared" si="18"/>
        <v>7</v>
      </c>
      <c r="M105" s="161">
        <f t="shared" si="19"/>
        <v>4</v>
      </c>
      <c r="N105" s="164">
        <f t="shared" si="21"/>
        <v>1</v>
      </c>
      <c r="O105" s="164">
        <f t="shared" si="22"/>
        <v>3</v>
      </c>
      <c r="P105" s="164" t="str">
        <f t="shared" si="23"/>
        <v/>
      </c>
      <c r="Q105" s="164" t="str">
        <f t="shared" si="24"/>
        <v/>
      </c>
      <c r="R105" s="165">
        <f t="shared" si="25"/>
        <v>7.5</v>
      </c>
      <c r="S105" s="166">
        <v>1</v>
      </c>
      <c r="T105" s="167"/>
    </row>
    <row r="106" spans="1:20" s="168" customFormat="1">
      <c r="A106" s="160" t="s">
        <v>145</v>
      </c>
      <c r="B106" s="167"/>
      <c r="C106" s="162">
        <v>7</v>
      </c>
      <c r="D106" s="162">
        <v>0</v>
      </c>
      <c r="E106" s="162">
        <v>12</v>
      </c>
      <c r="F106" s="162">
        <v>0</v>
      </c>
      <c r="G106" s="162">
        <v>13</v>
      </c>
      <c r="H106" s="162">
        <v>0</v>
      </c>
      <c r="I106" s="162">
        <v>19</v>
      </c>
      <c r="J106" s="162">
        <v>0</v>
      </c>
      <c r="K106" s="163">
        <f t="shared" si="20"/>
        <v>11</v>
      </c>
      <c r="L106" s="163">
        <f t="shared" si="18"/>
        <v>7</v>
      </c>
      <c r="M106" s="161">
        <f t="shared" si="19"/>
        <v>4</v>
      </c>
      <c r="N106" s="164">
        <f t="shared" si="21"/>
        <v>1</v>
      </c>
      <c r="O106" s="164">
        <f t="shared" si="22"/>
        <v>3</v>
      </c>
      <c r="P106" s="164" t="str">
        <f t="shared" si="23"/>
        <v/>
      </c>
      <c r="Q106" s="164" t="str">
        <f t="shared" si="24"/>
        <v/>
      </c>
      <c r="R106" s="165">
        <f t="shared" si="25"/>
        <v>7.5</v>
      </c>
      <c r="S106" s="166">
        <v>1</v>
      </c>
      <c r="T106" s="167"/>
    </row>
    <row r="107" spans="1:20" s="168" customFormat="1">
      <c r="A107" s="160" t="s">
        <v>146</v>
      </c>
      <c r="B107" s="167"/>
      <c r="C107" s="162">
        <v>7</v>
      </c>
      <c r="D107" s="162">
        <v>0</v>
      </c>
      <c r="E107" s="162">
        <v>12</v>
      </c>
      <c r="F107" s="162">
        <v>0</v>
      </c>
      <c r="G107" s="162">
        <v>13</v>
      </c>
      <c r="H107" s="162">
        <v>0</v>
      </c>
      <c r="I107" s="162">
        <v>19</v>
      </c>
      <c r="J107" s="162">
        <v>0</v>
      </c>
      <c r="K107" s="163">
        <f t="shared" si="20"/>
        <v>11</v>
      </c>
      <c r="L107" s="163">
        <f t="shared" si="18"/>
        <v>7</v>
      </c>
      <c r="M107" s="161">
        <f t="shared" si="19"/>
        <v>4</v>
      </c>
      <c r="N107" s="164">
        <f t="shared" si="21"/>
        <v>1</v>
      </c>
      <c r="O107" s="164">
        <f t="shared" si="22"/>
        <v>3</v>
      </c>
      <c r="P107" s="164" t="str">
        <f t="shared" si="23"/>
        <v/>
      </c>
      <c r="Q107" s="164" t="str">
        <f t="shared" si="24"/>
        <v/>
      </c>
      <c r="R107" s="165">
        <f t="shared" si="25"/>
        <v>7.5</v>
      </c>
      <c r="S107" s="166">
        <v>1</v>
      </c>
      <c r="T107" s="167"/>
    </row>
    <row r="108" spans="1:20" s="168" customFormat="1">
      <c r="A108" s="160" t="s">
        <v>147</v>
      </c>
      <c r="B108" s="167"/>
      <c r="C108" s="162">
        <v>7</v>
      </c>
      <c r="D108" s="162">
        <v>0</v>
      </c>
      <c r="E108" s="162">
        <v>12</v>
      </c>
      <c r="F108" s="162">
        <v>0</v>
      </c>
      <c r="G108" s="162">
        <v>13</v>
      </c>
      <c r="H108" s="162">
        <v>0</v>
      </c>
      <c r="I108" s="162">
        <v>19</v>
      </c>
      <c r="J108" s="162">
        <v>0</v>
      </c>
      <c r="K108" s="163">
        <f t="shared" si="20"/>
        <v>11</v>
      </c>
      <c r="L108" s="163">
        <f t="shared" si="18"/>
        <v>7</v>
      </c>
      <c r="M108" s="161">
        <f t="shared" si="19"/>
        <v>4</v>
      </c>
      <c r="N108" s="164">
        <f t="shared" si="21"/>
        <v>1</v>
      </c>
      <c r="O108" s="164">
        <f t="shared" si="22"/>
        <v>3</v>
      </c>
      <c r="P108" s="164" t="str">
        <f t="shared" si="23"/>
        <v/>
      </c>
      <c r="Q108" s="164" t="str">
        <f t="shared" si="24"/>
        <v/>
      </c>
      <c r="R108" s="165">
        <f t="shared" si="25"/>
        <v>7.5</v>
      </c>
      <c r="S108" s="166">
        <v>1</v>
      </c>
      <c r="T108" s="167"/>
    </row>
    <row r="109" spans="1:20" s="168" customFormat="1">
      <c r="A109" s="160" t="s">
        <v>148</v>
      </c>
      <c r="B109" s="167"/>
      <c r="C109" s="162">
        <v>19</v>
      </c>
      <c r="D109" s="162">
        <v>0</v>
      </c>
      <c r="E109" s="162">
        <v>24</v>
      </c>
      <c r="F109" s="162">
        <v>0</v>
      </c>
      <c r="G109" s="162">
        <v>25</v>
      </c>
      <c r="H109" s="162">
        <v>0</v>
      </c>
      <c r="I109" s="162">
        <v>31</v>
      </c>
      <c r="J109" s="162">
        <v>0</v>
      </c>
      <c r="K109" s="163">
        <f t="shared" si="20"/>
        <v>11</v>
      </c>
      <c r="L109" s="163">
        <f t="shared" si="18"/>
        <v>7</v>
      </c>
      <c r="M109" s="161">
        <f t="shared" si="19"/>
        <v>4</v>
      </c>
      <c r="N109" s="164">
        <f t="shared" si="21"/>
        <v>1</v>
      </c>
      <c r="O109" s="164">
        <f t="shared" si="22"/>
        <v>3</v>
      </c>
      <c r="P109" s="164" t="str">
        <f t="shared" si="23"/>
        <v/>
      </c>
      <c r="Q109" s="164" t="str">
        <f t="shared" si="24"/>
        <v/>
      </c>
      <c r="R109" s="165">
        <f t="shared" si="25"/>
        <v>7.5</v>
      </c>
      <c r="S109" s="166">
        <v>1</v>
      </c>
      <c r="T109" s="167"/>
    </row>
    <row r="110" spans="1:20" s="168" customFormat="1">
      <c r="A110" s="160" t="s">
        <v>149</v>
      </c>
      <c r="B110" s="161"/>
      <c r="C110" s="162">
        <v>19</v>
      </c>
      <c r="D110" s="162">
        <v>0</v>
      </c>
      <c r="E110" s="162">
        <v>24</v>
      </c>
      <c r="F110" s="162">
        <v>0</v>
      </c>
      <c r="G110" s="162">
        <v>25</v>
      </c>
      <c r="H110" s="162">
        <v>0</v>
      </c>
      <c r="I110" s="162">
        <v>31</v>
      </c>
      <c r="J110" s="162">
        <v>0</v>
      </c>
      <c r="K110" s="163">
        <f t="shared" si="20"/>
        <v>11</v>
      </c>
      <c r="L110" s="163">
        <f t="shared" si="18"/>
        <v>7</v>
      </c>
      <c r="M110" s="161">
        <f t="shared" si="19"/>
        <v>4</v>
      </c>
      <c r="N110" s="164">
        <f t="shared" si="21"/>
        <v>1</v>
      </c>
      <c r="O110" s="164">
        <f t="shared" si="22"/>
        <v>3</v>
      </c>
      <c r="P110" s="164" t="str">
        <f t="shared" si="23"/>
        <v/>
      </c>
      <c r="Q110" s="164" t="str">
        <f t="shared" si="24"/>
        <v/>
      </c>
      <c r="R110" s="165">
        <f t="shared" si="25"/>
        <v>7.5</v>
      </c>
      <c r="S110" s="166">
        <v>1</v>
      </c>
      <c r="T110" s="167"/>
    </row>
    <row r="111" spans="1:20" s="168" customFormat="1">
      <c r="A111" s="160" t="s">
        <v>150</v>
      </c>
      <c r="B111" s="161"/>
      <c r="C111" s="162">
        <v>19</v>
      </c>
      <c r="D111" s="162">
        <v>0</v>
      </c>
      <c r="E111" s="162">
        <v>24</v>
      </c>
      <c r="F111" s="162">
        <v>0</v>
      </c>
      <c r="G111" s="162">
        <v>25</v>
      </c>
      <c r="H111" s="162">
        <v>0</v>
      </c>
      <c r="I111" s="162">
        <v>31</v>
      </c>
      <c r="J111" s="162">
        <v>0</v>
      </c>
      <c r="K111" s="163">
        <f t="shared" si="20"/>
        <v>11</v>
      </c>
      <c r="L111" s="163">
        <f t="shared" si="18"/>
        <v>7</v>
      </c>
      <c r="M111" s="161">
        <f t="shared" si="19"/>
        <v>4</v>
      </c>
      <c r="N111" s="164">
        <f t="shared" si="21"/>
        <v>1</v>
      </c>
      <c r="O111" s="164">
        <f t="shared" si="22"/>
        <v>3</v>
      </c>
      <c r="P111" s="164" t="str">
        <f t="shared" si="23"/>
        <v/>
      </c>
      <c r="Q111" s="164" t="str">
        <f t="shared" si="24"/>
        <v/>
      </c>
      <c r="R111" s="165">
        <f t="shared" si="25"/>
        <v>7.5</v>
      </c>
      <c r="S111" s="166">
        <v>1</v>
      </c>
      <c r="T111" s="167"/>
    </row>
    <row r="112" spans="1:20" s="168" customFormat="1">
      <c r="A112" s="160" t="s">
        <v>151</v>
      </c>
      <c r="B112" s="161"/>
      <c r="C112" s="162">
        <v>19</v>
      </c>
      <c r="D112" s="162">
        <v>0</v>
      </c>
      <c r="E112" s="162">
        <v>24</v>
      </c>
      <c r="F112" s="162">
        <v>0</v>
      </c>
      <c r="G112" s="162">
        <v>25</v>
      </c>
      <c r="H112" s="162">
        <v>0</v>
      </c>
      <c r="I112" s="162">
        <v>31</v>
      </c>
      <c r="J112" s="162">
        <v>0</v>
      </c>
      <c r="K112" s="163">
        <f t="shared" si="20"/>
        <v>11</v>
      </c>
      <c r="L112" s="163">
        <f t="shared" si="18"/>
        <v>7</v>
      </c>
      <c r="M112" s="161">
        <f t="shared" si="19"/>
        <v>4</v>
      </c>
      <c r="N112" s="164">
        <f t="shared" si="21"/>
        <v>1</v>
      </c>
      <c r="O112" s="164">
        <f t="shared" si="22"/>
        <v>3</v>
      </c>
      <c r="P112" s="164" t="str">
        <f t="shared" si="23"/>
        <v/>
      </c>
      <c r="Q112" s="164" t="str">
        <f t="shared" si="24"/>
        <v/>
      </c>
      <c r="R112" s="165">
        <f t="shared" si="25"/>
        <v>7.5</v>
      </c>
      <c r="S112" s="166">
        <v>1</v>
      </c>
      <c r="T112" s="167"/>
    </row>
    <row r="113" spans="1:20" s="168" customFormat="1">
      <c r="A113" s="160" t="s">
        <v>152</v>
      </c>
      <c r="B113" s="167"/>
      <c r="C113" s="162">
        <v>19</v>
      </c>
      <c r="D113" s="162">
        <v>0</v>
      </c>
      <c r="E113" s="162">
        <v>24</v>
      </c>
      <c r="F113" s="162">
        <v>0</v>
      </c>
      <c r="G113" s="162">
        <v>25</v>
      </c>
      <c r="H113" s="162">
        <v>0</v>
      </c>
      <c r="I113" s="162">
        <v>31</v>
      </c>
      <c r="J113" s="162">
        <v>0</v>
      </c>
      <c r="K113" s="163">
        <f t="shared" si="20"/>
        <v>11</v>
      </c>
      <c r="L113" s="163">
        <f t="shared" si="18"/>
        <v>7</v>
      </c>
      <c r="M113" s="161">
        <f t="shared" si="19"/>
        <v>4</v>
      </c>
      <c r="N113" s="164">
        <f t="shared" si="21"/>
        <v>1</v>
      </c>
      <c r="O113" s="164">
        <f t="shared" si="22"/>
        <v>3</v>
      </c>
      <c r="P113" s="164" t="str">
        <f t="shared" si="23"/>
        <v/>
      </c>
      <c r="Q113" s="164" t="str">
        <f t="shared" si="24"/>
        <v/>
      </c>
      <c r="R113" s="165">
        <f t="shared" si="25"/>
        <v>7.5</v>
      </c>
      <c r="S113" s="166">
        <v>1</v>
      </c>
      <c r="T113" s="167"/>
    </row>
    <row r="114" spans="1:20">
      <c r="A114" s="135" t="s">
        <v>153</v>
      </c>
      <c r="B114" s="142" t="s">
        <v>140</v>
      </c>
      <c r="C114" s="137"/>
      <c r="D114" s="137"/>
      <c r="E114" s="137"/>
      <c r="F114" s="137"/>
      <c r="G114" s="137"/>
      <c r="H114" s="137"/>
      <c r="I114" s="137"/>
      <c r="J114" s="137"/>
      <c r="K114" s="138">
        <f t="shared" si="20"/>
        <v>0</v>
      </c>
      <c r="L114" s="138">
        <f t="shared" si="18"/>
        <v>0</v>
      </c>
      <c r="M114" s="136">
        <f t="shared" si="19"/>
        <v>0</v>
      </c>
      <c r="N114" s="139" t="str">
        <f t="shared" si="21"/>
        <v/>
      </c>
      <c r="O114" s="139">
        <f t="shared" si="22"/>
        <v>0</v>
      </c>
      <c r="P114" s="139" t="str">
        <f t="shared" si="23"/>
        <v/>
      </c>
      <c r="Q114" s="139" t="str">
        <f t="shared" si="24"/>
        <v/>
      </c>
      <c r="R114" s="140">
        <f t="shared" si="25"/>
        <v>0</v>
      </c>
      <c r="S114" s="141"/>
      <c r="T114" s="142"/>
    </row>
    <row r="115" spans="1:20">
      <c r="A115" s="135" t="s">
        <v>154</v>
      </c>
      <c r="B115" s="142" t="s">
        <v>140</v>
      </c>
      <c r="C115" s="137"/>
      <c r="D115" s="137"/>
      <c r="E115" s="137"/>
      <c r="F115" s="137"/>
      <c r="G115" s="137"/>
      <c r="H115" s="137"/>
      <c r="I115" s="137"/>
      <c r="J115" s="137"/>
      <c r="K115" s="138">
        <f t="shared" si="20"/>
        <v>0</v>
      </c>
      <c r="L115" s="138">
        <f t="shared" si="18"/>
        <v>0</v>
      </c>
      <c r="M115" s="136">
        <f t="shared" si="19"/>
        <v>0</v>
      </c>
      <c r="N115" s="139" t="str">
        <f t="shared" si="21"/>
        <v/>
      </c>
      <c r="O115" s="139">
        <f t="shared" si="22"/>
        <v>0</v>
      </c>
      <c r="P115" s="139" t="str">
        <f t="shared" si="23"/>
        <v/>
      </c>
      <c r="Q115" s="139" t="str">
        <f t="shared" si="24"/>
        <v/>
      </c>
      <c r="R115" s="140">
        <f t="shared" si="25"/>
        <v>0</v>
      </c>
      <c r="S115" s="141"/>
      <c r="T115" s="142"/>
    </row>
    <row r="116" spans="1:20">
      <c r="A116" s="135" t="s">
        <v>155</v>
      </c>
      <c r="B116" s="142" t="s">
        <v>140</v>
      </c>
      <c r="C116" s="137"/>
      <c r="D116" s="137"/>
      <c r="E116" s="137"/>
      <c r="F116" s="137"/>
      <c r="G116" s="137"/>
      <c r="H116" s="137"/>
      <c r="I116" s="137"/>
      <c r="J116" s="137"/>
      <c r="K116" s="138">
        <f t="shared" si="20"/>
        <v>0</v>
      </c>
      <c r="L116" s="138">
        <f t="shared" si="18"/>
        <v>0</v>
      </c>
      <c r="M116" s="136">
        <f t="shared" si="19"/>
        <v>0</v>
      </c>
      <c r="N116" s="139" t="str">
        <f t="shared" si="21"/>
        <v/>
      </c>
      <c r="O116" s="139">
        <f t="shared" si="22"/>
        <v>0</v>
      </c>
      <c r="P116" s="139" t="str">
        <f t="shared" si="23"/>
        <v/>
      </c>
      <c r="Q116" s="139" t="str">
        <f t="shared" si="24"/>
        <v/>
      </c>
      <c r="R116" s="140">
        <f t="shared" si="25"/>
        <v>0</v>
      </c>
      <c r="S116" s="141"/>
      <c r="T116" s="142"/>
    </row>
    <row r="117" spans="1:20">
      <c r="A117" s="135" t="s">
        <v>156</v>
      </c>
      <c r="B117" s="142" t="s">
        <v>140</v>
      </c>
      <c r="C117" s="137"/>
      <c r="D117" s="137"/>
      <c r="E117" s="137"/>
      <c r="F117" s="137"/>
      <c r="G117" s="137"/>
      <c r="H117" s="137"/>
      <c r="I117" s="137"/>
      <c r="J117" s="137"/>
      <c r="K117" s="138">
        <f t="shared" si="20"/>
        <v>0</v>
      </c>
      <c r="L117" s="138">
        <f t="shared" si="18"/>
        <v>0</v>
      </c>
      <c r="M117" s="136">
        <f t="shared" si="19"/>
        <v>0</v>
      </c>
      <c r="N117" s="139" t="str">
        <f t="shared" si="21"/>
        <v/>
      </c>
      <c r="O117" s="139">
        <f t="shared" si="22"/>
        <v>0</v>
      </c>
      <c r="P117" s="139" t="str">
        <f t="shared" si="23"/>
        <v/>
      </c>
      <c r="Q117" s="139" t="str">
        <f t="shared" si="24"/>
        <v/>
      </c>
      <c r="R117" s="140">
        <f t="shared" si="25"/>
        <v>0</v>
      </c>
      <c r="S117" s="141"/>
      <c r="T117" s="142"/>
    </row>
    <row r="118" spans="1:20">
      <c r="A118" s="135" t="s">
        <v>157</v>
      </c>
      <c r="B118" s="142" t="s">
        <v>140</v>
      </c>
      <c r="C118" s="137"/>
      <c r="D118" s="137"/>
      <c r="E118" s="137"/>
      <c r="F118" s="137"/>
      <c r="G118" s="137"/>
      <c r="H118" s="137"/>
      <c r="I118" s="137"/>
      <c r="J118" s="137"/>
      <c r="K118" s="138">
        <f t="shared" si="20"/>
        <v>0</v>
      </c>
      <c r="L118" s="138">
        <f t="shared" si="18"/>
        <v>0</v>
      </c>
      <c r="M118" s="136">
        <f t="shared" si="19"/>
        <v>0</v>
      </c>
      <c r="N118" s="139" t="str">
        <f t="shared" si="21"/>
        <v/>
      </c>
      <c r="O118" s="139">
        <f t="shared" si="22"/>
        <v>0</v>
      </c>
      <c r="P118" s="139" t="str">
        <f t="shared" si="23"/>
        <v/>
      </c>
      <c r="Q118" s="139" t="str">
        <f t="shared" si="24"/>
        <v/>
      </c>
      <c r="R118" s="140">
        <f t="shared" si="25"/>
        <v>0</v>
      </c>
      <c r="S118" s="141"/>
      <c r="T118" s="142"/>
    </row>
    <row r="119" spans="1:20" s="168" customFormat="1">
      <c r="A119" s="160" t="s">
        <v>158</v>
      </c>
      <c r="B119" s="167"/>
      <c r="C119" s="162">
        <v>7</v>
      </c>
      <c r="D119" s="162">
        <v>0</v>
      </c>
      <c r="E119" s="162">
        <v>12</v>
      </c>
      <c r="F119" s="162">
        <v>0</v>
      </c>
      <c r="G119" s="162">
        <v>13</v>
      </c>
      <c r="H119" s="162">
        <v>0</v>
      </c>
      <c r="I119" s="162">
        <v>19</v>
      </c>
      <c r="J119" s="162">
        <v>0</v>
      </c>
      <c r="K119" s="163">
        <f t="shared" si="20"/>
        <v>11</v>
      </c>
      <c r="L119" s="163">
        <f t="shared" si="18"/>
        <v>7</v>
      </c>
      <c r="M119" s="161">
        <f t="shared" si="19"/>
        <v>4</v>
      </c>
      <c r="N119" s="164">
        <f t="shared" si="21"/>
        <v>1</v>
      </c>
      <c r="O119" s="164">
        <f t="shared" si="22"/>
        <v>3</v>
      </c>
      <c r="P119" s="164" t="str">
        <f t="shared" si="23"/>
        <v/>
      </c>
      <c r="Q119" s="164" t="str">
        <f t="shared" si="24"/>
        <v/>
      </c>
      <c r="R119" s="165">
        <f t="shared" si="25"/>
        <v>7.5</v>
      </c>
      <c r="S119" s="166">
        <v>1</v>
      </c>
      <c r="T119" s="167"/>
    </row>
    <row r="120" spans="1:20" s="168" customFormat="1">
      <c r="A120" s="160" t="s">
        <v>159</v>
      </c>
      <c r="B120" s="167"/>
      <c r="C120" s="162">
        <v>7</v>
      </c>
      <c r="D120" s="162">
        <v>0</v>
      </c>
      <c r="E120" s="162">
        <v>12</v>
      </c>
      <c r="F120" s="162">
        <v>0</v>
      </c>
      <c r="G120" s="162">
        <v>13</v>
      </c>
      <c r="H120" s="162">
        <v>0</v>
      </c>
      <c r="I120" s="162">
        <v>19</v>
      </c>
      <c r="J120" s="162">
        <v>0</v>
      </c>
      <c r="K120" s="163">
        <f t="shared" si="20"/>
        <v>11</v>
      </c>
      <c r="L120" s="163">
        <f t="shared" si="18"/>
        <v>7</v>
      </c>
      <c r="M120" s="161">
        <f t="shared" si="19"/>
        <v>4</v>
      </c>
      <c r="N120" s="164">
        <f t="shared" si="21"/>
        <v>1</v>
      </c>
      <c r="O120" s="164">
        <f t="shared" si="22"/>
        <v>3</v>
      </c>
      <c r="P120" s="164" t="str">
        <f t="shared" si="23"/>
        <v/>
      </c>
      <c r="Q120" s="164" t="str">
        <f t="shared" si="24"/>
        <v/>
      </c>
      <c r="R120" s="165">
        <f t="shared" si="25"/>
        <v>7.5</v>
      </c>
      <c r="S120" s="166">
        <v>1</v>
      </c>
      <c r="T120" s="167"/>
    </row>
    <row r="121" spans="1:20" s="168" customFormat="1">
      <c r="A121" s="160" t="s">
        <v>160</v>
      </c>
      <c r="B121" s="167"/>
      <c r="C121" s="162">
        <v>7</v>
      </c>
      <c r="D121" s="162">
        <v>0</v>
      </c>
      <c r="E121" s="162">
        <v>12</v>
      </c>
      <c r="F121" s="162">
        <v>0</v>
      </c>
      <c r="G121" s="162">
        <v>13</v>
      </c>
      <c r="H121" s="162">
        <v>0</v>
      </c>
      <c r="I121" s="162">
        <v>19</v>
      </c>
      <c r="J121" s="162">
        <v>0</v>
      </c>
      <c r="K121" s="163">
        <f t="shared" si="20"/>
        <v>11</v>
      </c>
      <c r="L121" s="163">
        <f t="shared" si="18"/>
        <v>7</v>
      </c>
      <c r="M121" s="161">
        <f t="shared" si="19"/>
        <v>4</v>
      </c>
      <c r="N121" s="164">
        <f t="shared" si="21"/>
        <v>1</v>
      </c>
      <c r="O121" s="164">
        <f t="shared" si="22"/>
        <v>3</v>
      </c>
      <c r="P121" s="164" t="str">
        <f t="shared" si="23"/>
        <v/>
      </c>
      <c r="Q121" s="164" t="str">
        <f t="shared" si="24"/>
        <v/>
      </c>
      <c r="R121" s="165">
        <f t="shared" si="25"/>
        <v>7.5</v>
      </c>
      <c r="S121" s="166">
        <v>1</v>
      </c>
      <c r="T121" s="167"/>
    </row>
    <row r="122" spans="1:20" s="168" customFormat="1">
      <c r="A122" s="160" t="s">
        <v>161</v>
      </c>
      <c r="B122" s="161"/>
      <c r="C122" s="162">
        <v>7</v>
      </c>
      <c r="D122" s="162">
        <v>0</v>
      </c>
      <c r="E122" s="162">
        <v>12</v>
      </c>
      <c r="F122" s="162">
        <v>0</v>
      </c>
      <c r="G122" s="162">
        <v>13</v>
      </c>
      <c r="H122" s="162">
        <v>0</v>
      </c>
      <c r="I122" s="162">
        <v>19</v>
      </c>
      <c r="J122" s="162">
        <v>0</v>
      </c>
      <c r="K122" s="163">
        <f t="shared" si="20"/>
        <v>11</v>
      </c>
      <c r="L122" s="163">
        <f t="shared" si="18"/>
        <v>7</v>
      </c>
      <c r="M122" s="161">
        <f t="shared" si="19"/>
        <v>4</v>
      </c>
      <c r="N122" s="164">
        <f t="shared" si="21"/>
        <v>1</v>
      </c>
      <c r="O122" s="164">
        <f t="shared" si="22"/>
        <v>3</v>
      </c>
      <c r="P122" s="164" t="str">
        <f t="shared" si="23"/>
        <v/>
      </c>
      <c r="Q122" s="164" t="str">
        <f t="shared" si="24"/>
        <v/>
      </c>
      <c r="R122" s="165">
        <f t="shared" si="25"/>
        <v>7.5</v>
      </c>
      <c r="S122" s="166">
        <v>1</v>
      </c>
      <c r="T122" s="167"/>
    </row>
    <row r="123" spans="1:20" s="168" customFormat="1">
      <c r="A123" s="160" t="s">
        <v>162</v>
      </c>
      <c r="B123" s="161"/>
      <c r="C123" s="162">
        <v>7</v>
      </c>
      <c r="D123" s="162">
        <v>0</v>
      </c>
      <c r="E123" s="162">
        <v>12</v>
      </c>
      <c r="F123" s="162">
        <v>0</v>
      </c>
      <c r="G123" s="162">
        <v>13</v>
      </c>
      <c r="H123" s="162">
        <v>0</v>
      </c>
      <c r="I123" s="162">
        <v>19</v>
      </c>
      <c r="J123" s="162">
        <v>0</v>
      </c>
      <c r="K123" s="163">
        <f t="shared" si="20"/>
        <v>11</v>
      </c>
      <c r="L123" s="163">
        <f t="shared" si="18"/>
        <v>7</v>
      </c>
      <c r="M123" s="161">
        <f t="shared" si="19"/>
        <v>4</v>
      </c>
      <c r="N123" s="164">
        <f t="shared" si="21"/>
        <v>1</v>
      </c>
      <c r="O123" s="164">
        <f t="shared" si="22"/>
        <v>3</v>
      </c>
      <c r="P123" s="164" t="str">
        <f t="shared" si="23"/>
        <v/>
      </c>
      <c r="Q123" s="164" t="str">
        <f t="shared" si="24"/>
        <v/>
      </c>
      <c r="R123" s="165">
        <f t="shared" si="25"/>
        <v>7.5</v>
      </c>
      <c r="S123" s="166">
        <v>1</v>
      </c>
      <c r="T123" s="167"/>
    </row>
    <row r="124" spans="1:20" s="168" customFormat="1">
      <c r="A124" s="160" t="s">
        <v>163</v>
      </c>
      <c r="B124" s="161"/>
      <c r="C124" s="162">
        <v>19</v>
      </c>
      <c r="D124" s="162">
        <v>0</v>
      </c>
      <c r="E124" s="162">
        <v>24</v>
      </c>
      <c r="F124" s="162">
        <v>0</v>
      </c>
      <c r="G124" s="162">
        <v>25</v>
      </c>
      <c r="H124" s="162">
        <v>0</v>
      </c>
      <c r="I124" s="162">
        <v>31</v>
      </c>
      <c r="J124" s="162">
        <v>0</v>
      </c>
      <c r="K124" s="163">
        <f t="shared" si="20"/>
        <v>11</v>
      </c>
      <c r="L124" s="163">
        <f t="shared" si="18"/>
        <v>7</v>
      </c>
      <c r="M124" s="161">
        <f t="shared" si="19"/>
        <v>4</v>
      </c>
      <c r="N124" s="164">
        <f t="shared" si="21"/>
        <v>1</v>
      </c>
      <c r="O124" s="164">
        <f t="shared" si="22"/>
        <v>3</v>
      </c>
      <c r="P124" s="164" t="str">
        <f t="shared" si="23"/>
        <v/>
      </c>
      <c r="Q124" s="164" t="str">
        <f t="shared" si="24"/>
        <v/>
      </c>
      <c r="R124" s="165">
        <f t="shared" si="25"/>
        <v>7.5</v>
      </c>
      <c r="S124" s="166">
        <v>1</v>
      </c>
      <c r="T124" s="167"/>
    </row>
    <row r="125" spans="1:20" s="168" customFormat="1">
      <c r="A125" s="160" t="s">
        <v>164</v>
      </c>
      <c r="B125" s="161"/>
      <c r="C125" s="162">
        <v>19</v>
      </c>
      <c r="D125" s="162">
        <v>0</v>
      </c>
      <c r="E125" s="162">
        <v>24</v>
      </c>
      <c r="F125" s="162">
        <v>0</v>
      </c>
      <c r="G125" s="162">
        <v>25</v>
      </c>
      <c r="H125" s="162">
        <v>0</v>
      </c>
      <c r="I125" s="162">
        <v>31</v>
      </c>
      <c r="J125" s="162">
        <v>0</v>
      </c>
      <c r="K125" s="163">
        <f t="shared" si="20"/>
        <v>11</v>
      </c>
      <c r="L125" s="163">
        <f t="shared" si="18"/>
        <v>7</v>
      </c>
      <c r="M125" s="161">
        <f t="shared" si="19"/>
        <v>4</v>
      </c>
      <c r="N125" s="164">
        <f t="shared" si="21"/>
        <v>1</v>
      </c>
      <c r="O125" s="164">
        <f t="shared" si="22"/>
        <v>3</v>
      </c>
      <c r="P125" s="164" t="str">
        <f t="shared" si="23"/>
        <v/>
      </c>
      <c r="Q125" s="164" t="str">
        <f t="shared" si="24"/>
        <v/>
      </c>
      <c r="R125" s="165">
        <f t="shared" si="25"/>
        <v>7.5</v>
      </c>
      <c r="S125" s="166">
        <v>1</v>
      </c>
      <c r="T125" s="167"/>
    </row>
    <row r="126" spans="1:20" s="168" customFormat="1">
      <c r="A126" s="160" t="s">
        <v>165</v>
      </c>
      <c r="B126" s="161"/>
      <c r="C126" s="162">
        <v>19</v>
      </c>
      <c r="D126" s="162">
        <v>0</v>
      </c>
      <c r="E126" s="162">
        <v>24</v>
      </c>
      <c r="F126" s="162">
        <v>0</v>
      </c>
      <c r="G126" s="162">
        <v>25</v>
      </c>
      <c r="H126" s="162">
        <v>0</v>
      </c>
      <c r="I126" s="162">
        <v>31</v>
      </c>
      <c r="J126" s="162">
        <v>0</v>
      </c>
      <c r="K126" s="163">
        <f t="shared" si="20"/>
        <v>11</v>
      </c>
      <c r="L126" s="163">
        <f t="shared" si="18"/>
        <v>7</v>
      </c>
      <c r="M126" s="161">
        <f t="shared" si="19"/>
        <v>4</v>
      </c>
      <c r="N126" s="164">
        <f t="shared" si="21"/>
        <v>1</v>
      </c>
      <c r="O126" s="164">
        <f t="shared" si="22"/>
        <v>3</v>
      </c>
      <c r="P126" s="164" t="str">
        <f t="shared" si="23"/>
        <v/>
      </c>
      <c r="Q126" s="164" t="str">
        <f t="shared" si="24"/>
        <v/>
      </c>
      <c r="R126" s="165">
        <f t="shared" si="25"/>
        <v>7.5</v>
      </c>
      <c r="S126" s="166">
        <v>1</v>
      </c>
      <c r="T126" s="167"/>
    </row>
    <row r="127" spans="1:20">
      <c r="A127" s="135" t="s">
        <v>166</v>
      </c>
      <c r="B127" s="136"/>
      <c r="C127" s="137"/>
      <c r="D127" s="137"/>
      <c r="E127" s="137"/>
      <c r="F127" s="137"/>
      <c r="G127" s="137"/>
      <c r="H127" s="137"/>
      <c r="I127" s="137"/>
      <c r="J127" s="137"/>
      <c r="K127" s="138">
        <f t="shared" si="20"/>
        <v>0</v>
      </c>
      <c r="L127" s="138">
        <f t="shared" si="18"/>
        <v>0</v>
      </c>
      <c r="M127" s="136">
        <f t="shared" si="19"/>
        <v>0</v>
      </c>
      <c r="N127" s="139" t="str">
        <f t="shared" si="21"/>
        <v/>
      </c>
      <c r="O127" s="139" t="str">
        <f t="shared" si="22"/>
        <v/>
      </c>
      <c r="P127" s="139" t="str">
        <f t="shared" si="23"/>
        <v/>
      </c>
      <c r="Q127" s="139" t="str">
        <f t="shared" si="24"/>
        <v/>
      </c>
      <c r="R127" s="140">
        <f t="shared" si="25"/>
        <v>0</v>
      </c>
      <c r="S127" s="141"/>
      <c r="T127" s="142"/>
    </row>
    <row r="128" spans="1:20" ht="16" thickBot="1">
      <c r="A128" s="143"/>
      <c r="B128" s="143"/>
      <c r="C128" s="144"/>
      <c r="D128" s="144"/>
      <c r="E128" s="144"/>
      <c r="F128" s="144"/>
      <c r="G128" s="144"/>
      <c r="H128" s="144"/>
      <c r="I128" s="144"/>
      <c r="J128" s="144"/>
      <c r="K128" s="260" t="s">
        <v>167</v>
      </c>
      <c r="L128" s="261"/>
      <c r="M128" s="262"/>
      <c r="N128" s="145">
        <f t="shared" ref="N128:S128" si="26">SUM(N97:N127)</f>
        <v>20</v>
      </c>
      <c r="O128" s="145">
        <f t="shared" si="26"/>
        <v>81</v>
      </c>
      <c r="P128" s="145">
        <f t="shared" si="26"/>
        <v>3</v>
      </c>
      <c r="Q128" s="145">
        <f t="shared" si="26"/>
        <v>9</v>
      </c>
      <c r="R128" s="145">
        <f t="shared" si="26"/>
        <v>237</v>
      </c>
      <c r="S128" s="145">
        <f t="shared" si="26"/>
        <v>23</v>
      </c>
      <c r="T128" s="145"/>
    </row>
    <row r="129" spans="1:20" ht="16" thickBot="1">
      <c r="A129" s="112"/>
      <c r="B129" s="112"/>
      <c r="K129" s="119"/>
      <c r="L129" s="119"/>
      <c r="M129" s="119"/>
      <c r="N129" s="146"/>
      <c r="O129" s="146"/>
      <c r="P129" s="146"/>
      <c r="Q129" s="146"/>
      <c r="R129" s="146"/>
      <c r="S129" s="146"/>
    </row>
    <row r="130" spans="1:20" ht="16" thickBot="1">
      <c r="A130" s="242" t="s">
        <v>116</v>
      </c>
      <c r="B130" s="243"/>
      <c r="C130" s="243"/>
      <c r="D130" s="243"/>
      <c r="E130" s="243"/>
      <c r="F130" s="243"/>
      <c r="G130" s="243"/>
      <c r="H130" s="243"/>
      <c r="I130" s="243"/>
      <c r="J130" s="243"/>
      <c r="K130" s="243"/>
      <c r="L130" s="243"/>
      <c r="M130" s="243"/>
      <c r="N130" s="243"/>
      <c r="O130" s="243"/>
      <c r="P130" s="243"/>
      <c r="Q130" s="243"/>
      <c r="R130" s="243"/>
      <c r="S130" s="243"/>
      <c r="T130" s="244"/>
    </row>
    <row r="131" spans="1:20">
      <c r="A131" s="245"/>
      <c r="B131" s="246"/>
      <c r="C131" s="113"/>
      <c r="D131" s="113"/>
      <c r="E131" s="113"/>
      <c r="F131" s="114"/>
      <c r="G131" s="114"/>
      <c r="H131" s="114"/>
      <c r="I131" s="114"/>
      <c r="J131" s="114"/>
      <c r="K131" s="114"/>
      <c r="L131" s="114"/>
      <c r="M131" s="113"/>
      <c r="N131" s="114"/>
      <c r="O131" s="114"/>
      <c r="P131" s="114"/>
      <c r="Q131" s="113"/>
      <c r="R131" s="115"/>
      <c r="S131" s="115"/>
      <c r="T131" s="116"/>
    </row>
    <row r="132" spans="1:20">
      <c r="A132" s="247" t="s">
        <v>117</v>
      </c>
      <c r="B132" s="248"/>
      <c r="C132" s="119" t="s">
        <v>118</v>
      </c>
      <c r="D132" s="249" t="s">
        <v>83</v>
      </c>
      <c r="E132" s="249"/>
      <c r="F132" s="249"/>
      <c r="G132" s="249"/>
      <c r="H132" s="249"/>
      <c r="I132" s="249"/>
      <c r="J132" s="249"/>
      <c r="K132" s="120"/>
      <c r="L132" s="120"/>
      <c r="M132" s="120"/>
      <c r="N132" s="120"/>
      <c r="O132" s="119"/>
      <c r="P132" s="120"/>
      <c r="R132" s="120"/>
      <c r="S132" s="120"/>
      <c r="T132" s="121"/>
    </row>
    <row r="133" spans="1:20">
      <c r="A133" s="117" t="s">
        <v>119</v>
      </c>
      <c r="B133" s="118"/>
      <c r="C133" s="119" t="s">
        <v>118</v>
      </c>
      <c r="D133" s="248"/>
      <c r="E133" s="248"/>
      <c r="F133" s="248"/>
      <c r="G133" s="248"/>
      <c r="H133" s="248"/>
      <c r="I133" s="248"/>
      <c r="J133" s="248"/>
      <c r="K133" s="120"/>
      <c r="L133" s="120"/>
      <c r="M133" s="120" t="str">
        <f>M5</f>
        <v>PERIODE TIME SHEET :  1 - 30 SEPTEMBER 2025</v>
      </c>
      <c r="O133" s="119"/>
      <c r="P133" s="120"/>
      <c r="Q133" s="120"/>
      <c r="R133" s="120"/>
      <c r="S133" s="122"/>
      <c r="T133" s="121"/>
    </row>
    <row r="134" spans="1:20">
      <c r="A134" s="117" t="s">
        <v>120</v>
      </c>
      <c r="B134" s="118"/>
      <c r="C134" s="119" t="s">
        <v>118</v>
      </c>
      <c r="D134" s="248" t="s">
        <v>81</v>
      </c>
      <c r="E134" s="248"/>
      <c r="F134" s="248"/>
      <c r="G134" s="248"/>
      <c r="H134" s="248"/>
      <c r="I134" s="248"/>
      <c r="J134" s="248"/>
      <c r="K134" s="120"/>
      <c r="L134" s="120"/>
      <c r="M134" s="120"/>
      <c r="N134" s="120"/>
      <c r="O134" s="119"/>
      <c r="P134" s="120"/>
      <c r="Q134" s="120"/>
      <c r="R134" s="120"/>
      <c r="S134" s="120"/>
      <c r="T134" s="121"/>
    </row>
    <row r="135" spans="1:20">
      <c r="A135" s="123" t="s">
        <v>121</v>
      </c>
      <c r="B135" s="124"/>
      <c r="C135" s="125" t="s">
        <v>118</v>
      </c>
      <c r="D135" s="250"/>
      <c r="E135" s="250"/>
      <c r="F135" s="250"/>
      <c r="G135" s="250"/>
      <c r="H135" s="250"/>
      <c r="I135" s="250"/>
      <c r="J135" s="250"/>
      <c r="K135" s="124"/>
      <c r="L135" s="124"/>
      <c r="M135" s="124"/>
      <c r="N135" s="124"/>
      <c r="O135" s="124"/>
      <c r="P135" s="124"/>
      <c r="Q135" s="124"/>
      <c r="R135" s="124"/>
      <c r="S135" s="124"/>
      <c r="T135" s="126"/>
    </row>
    <row r="136" spans="1:20" ht="16" thickBot="1">
      <c r="A136" s="127"/>
      <c r="B136" s="128"/>
      <c r="C136" s="129"/>
      <c r="D136" s="129"/>
      <c r="E136" s="129"/>
      <c r="F136" s="129"/>
      <c r="G136" s="129"/>
      <c r="H136" s="129"/>
      <c r="I136" s="129"/>
      <c r="J136" s="129"/>
      <c r="K136" s="129"/>
      <c r="L136" s="129"/>
      <c r="M136" s="128"/>
      <c r="N136" s="129"/>
      <c r="O136" s="129"/>
      <c r="P136" s="129"/>
      <c r="Q136" s="129"/>
      <c r="R136" s="129"/>
      <c r="S136" s="129"/>
      <c r="T136" s="130"/>
    </row>
    <row r="137" spans="1:20" ht="12.75" customHeight="1">
      <c r="A137" s="251" t="s">
        <v>122</v>
      </c>
      <c r="B137" s="253" t="s">
        <v>123</v>
      </c>
      <c r="C137" s="255" t="s">
        <v>124</v>
      </c>
      <c r="D137" s="256"/>
      <c r="E137" s="256"/>
      <c r="F137" s="257"/>
      <c r="G137" s="255" t="s">
        <v>125</v>
      </c>
      <c r="H137" s="256"/>
      <c r="I137" s="256"/>
      <c r="J137" s="257"/>
      <c r="K137" s="253" t="s">
        <v>126</v>
      </c>
      <c r="L137" s="253" t="s">
        <v>127</v>
      </c>
      <c r="M137" s="264" t="s">
        <v>128</v>
      </c>
      <c r="N137" s="266" t="s">
        <v>129</v>
      </c>
      <c r="O137" s="256"/>
      <c r="P137" s="256"/>
      <c r="Q137" s="267"/>
      <c r="R137" s="268" t="s">
        <v>130</v>
      </c>
      <c r="S137" s="131" t="s">
        <v>172</v>
      </c>
      <c r="T137" s="268" t="s">
        <v>132</v>
      </c>
    </row>
    <row r="138" spans="1:20" ht="16" thickBot="1">
      <c r="A138" s="252"/>
      <c r="B138" s="254"/>
      <c r="C138" s="258" t="s">
        <v>133</v>
      </c>
      <c r="D138" s="259"/>
      <c r="E138" s="258" t="s">
        <v>134</v>
      </c>
      <c r="F138" s="259"/>
      <c r="G138" s="258" t="s">
        <v>133</v>
      </c>
      <c r="H138" s="259"/>
      <c r="I138" s="258" t="s">
        <v>134</v>
      </c>
      <c r="J138" s="259"/>
      <c r="K138" s="254"/>
      <c r="L138" s="254"/>
      <c r="M138" s="265"/>
      <c r="N138" s="132">
        <v>1.5</v>
      </c>
      <c r="O138" s="133">
        <v>2</v>
      </c>
      <c r="P138" s="133">
        <v>3</v>
      </c>
      <c r="Q138" s="134">
        <v>4</v>
      </c>
      <c r="R138" s="269"/>
      <c r="S138" s="156">
        <v>15000</v>
      </c>
      <c r="T138" s="269"/>
    </row>
    <row r="139" spans="1:20">
      <c r="A139" s="135" t="s">
        <v>135</v>
      </c>
      <c r="B139" s="136"/>
      <c r="C139" s="137">
        <v>7</v>
      </c>
      <c r="D139" s="137">
        <v>0</v>
      </c>
      <c r="E139" s="137">
        <v>12</v>
      </c>
      <c r="F139" s="137">
        <v>0</v>
      </c>
      <c r="G139" s="137">
        <v>13</v>
      </c>
      <c r="H139" s="137">
        <v>0</v>
      </c>
      <c r="I139" s="137">
        <v>16</v>
      </c>
      <c r="J139" s="137">
        <v>0</v>
      </c>
      <c r="K139" s="138">
        <f>((((E139-C139)*60)+(F139-D139))/60)+((((I139-G139)*60)+(J139-H139))/60)</f>
        <v>8</v>
      </c>
      <c r="L139" s="138">
        <f>IF(K139=0,0,IF(OR(B139="H",B139="OFF"),K139,IF(B139="",8,0)))</f>
        <v>8</v>
      </c>
      <c r="M139" s="136">
        <f>IF(AND(B139="",K139&lt;=8),0,IF(AND(B139="",K139&gt;8),K139-L139,IF(OR(B139="H",B139="OFF"),L139,0)))</f>
        <v>0</v>
      </c>
      <c r="N139" s="139" t="str">
        <f>IF(M139=0,"",IF(AND(B139="",L139=8,M139&lt;=1),M139,IF(AND(M139&gt;1,B139=""),1,"")))</f>
        <v/>
      </c>
      <c r="O139" s="139" t="str">
        <f>IF(AND(B139="",M139&gt;1),M139-N139,IF(AND(B139="H",M139&lt;=5),M139,IF(AND(B139="OFF",M139&lt;=7),M139,IF(AND(B139="H",M139&gt;5),5,IF(AND(B139="OFF",M139&gt;7),7,"")))))</f>
        <v/>
      </c>
      <c r="P139" s="139" t="str">
        <f>IF(AND(B139="OFF",M139&gt;=8),1,IF(AND(B139="H",M139&gt;=6),1,""))</f>
        <v/>
      </c>
      <c r="Q139" s="139" t="str">
        <f>IF(AND(B139="H",M139&gt;=6),M139-6,IF(AND(B139="OFF",M139&gt;8),M139-8,""))</f>
        <v/>
      </c>
      <c r="R139" s="140">
        <f>(IF(N139="",0,(N139*$N$10)))+(IF(O139="",0,(O139*$O$10)))+(IF(P139="",0,(P139*$P$10)))+(IF(Q139="",0,(Q139*$Q$10)))</f>
        <v>0</v>
      </c>
      <c r="S139" s="141">
        <v>1</v>
      </c>
      <c r="T139" s="142"/>
    </row>
    <row r="140" spans="1:20">
      <c r="A140" s="135" t="s">
        <v>136</v>
      </c>
      <c r="B140" s="142"/>
      <c r="C140" s="137">
        <v>7</v>
      </c>
      <c r="D140" s="137">
        <v>0</v>
      </c>
      <c r="E140" s="137">
        <v>12</v>
      </c>
      <c r="F140" s="137">
        <v>0</v>
      </c>
      <c r="G140" s="137">
        <v>13</v>
      </c>
      <c r="H140" s="137">
        <v>0</v>
      </c>
      <c r="I140" s="137">
        <v>16</v>
      </c>
      <c r="J140" s="137">
        <v>0</v>
      </c>
      <c r="K140" s="138">
        <f>((((E140-C140)*60)+(F140-D140))/60)+((((I140-G140)*60)+(J140-H140))/60)</f>
        <v>8</v>
      </c>
      <c r="L140" s="138">
        <f t="shared" ref="L140:L169" si="27">IF(K140=0,0,IF(OR(B140="H",B140="OFF"),K140,IF(B140="",8,0)))</f>
        <v>8</v>
      </c>
      <c r="M140" s="136">
        <f t="shared" ref="M140:M167" si="28">IF(AND(B140="",K140&lt;=8),0,IF(AND(B140="",K140&gt;8),K140-L140,IF(OR(B140="H",B140="OFF"),L140,0)))</f>
        <v>0</v>
      </c>
      <c r="N140" s="139" t="str">
        <f>IF(M140=0,"",IF(AND(B140="",L140=8,M140&lt;=1),M140,IF(AND(M140&gt;1,B140=""),1,"")))</f>
        <v/>
      </c>
      <c r="O140" s="139" t="str">
        <f>IF(AND(B140="",M140&gt;1),M140-N140,IF(AND(B140="H",M140&lt;=5),M140,IF(AND(B140="OFF",M140&lt;=7),M140,IF(AND(B140="H",M140&gt;5),5,IF(AND(B140="OFF",M140&gt;7),7,"")))))</f>
        <v/>
      </c>
      <c r="P140" s="139" t="str">
        <f>IF(AND(B140="OFF",M140&gt;=8),1,IF(AND(B140="H",M140&gt;=6),1,""))</f>
        <v/>
      </c>
      <c r="Q140" s="139" t="str">
        <f>IF(AND(B140="H",M140&gt;=6),M140-6,IF(AND(B140="OFF",M140&gt;8),M140-8,""))</f>
        <v/>
      </c>
      <c r="R140" s="140">
        <f>(IF(N140="",0,(N140*$N$10)))+(IF(O140="",0,(O140*$O$10)))+(IF(P140="",0,(P140*$P$10)))+(IF(Q140="",0,(Q140*$Q$10)))</f>
        <v>0</v>
      </c>
      <c r="S140" s="141">
        <v>1</v>
      </c>
      <c r="T140" s="142"/>
    </row>
    <row r="141" spans="1:20">
      <c r="A141" s="135" t="s">
        <v>137</v>
      </c>
      <c r="B141" s="142"/>
      <c r="C141" s="137">
        <v>7</v>
      </c>
      <c r="D141" s="137">
        <v>0</v>
      </c>
      <c r="E141" s="137">
        <v>12</v>
      </c>
      <c r="F141" s="137">
        <v>0</v>
      </c>
      <c r="G141" s="137">
        <v>13</v>
      </c>
      <c r="H141" s="137">
        <v>0</v>
      </c>
      <c r="I141" s="137">
        <v>16</v>
      </c>
      <c r="J141" s="137">
        <v>0</v>
      </c>
      <c r="K141" s="138">
        <f t="shared" ref="K141:K169" si="29">((((E141-C141)*60)+(F141-D141))/60)+((((I141-G141)*60)+(J141-H141))/60)</f>
        <v>8</v>
      </c>
      <c r="L141" s="138">
        <f t="shared" si="27"/>
        <v>8</v>
      </c>
      <c r="M141" s="136">
        <f t="shared" si="28"/>
        <v>0</v>
      </c>
      <c r="N141" s="139" t="str">
        <f t="shared" ref="N141:N169" si="30">IF(M141=0,"",IF(AND(B141="",L141=8,M141&lt;=1),M141,IF(AND(M141&gt;1,B141=""),1,"")))</f>
        <v/>
      </c>
      <c r="O141" s="139" t="str">
        <f t="shared" ref="O141:O169" si="31">IF(AND(B141="",M141&gt;1),M141-N141,IF(AND(B141="H",M141&lt;=5),M141,IF(AND(B141="OFF",M141&lt;=7),M141,IF(AND(B141="H",M141&gt;5),5,IF(AND(B141="OFF",M141&gt;7),7,"")))))</f>
        <v/>
      </c>
      <c r="P141" s="139" t="str">
        <f t="shared" ref="P141:P169" si="32">IF(AND(B141="OFF",M141&gt;=8),1,IF(AND(B141="H",M141&gt;=6),1,""))</f>
        <v/>
      </c>
      <c r="Q141" s="139" t="str">
        <f t="shared" ref="Q141:Q169" si="33">IF(AND(B141="H",M141&gt;=6),M141-6,IF(AND(B141="OFF",M141&gt;8),M141-8,""))</f>
        <v/>
      </c>
      <c r="R141" s="140">
        <f t="shared" ref="R141:R169" si="34">(IF(N141="",0,(N141*$N$10)))+(IF(O141="",0,(O141*$O$10)))+(IF(P141="",0,(P141*$P$10)))+(IF(Q141="",0,(Q141*$Q$10)))</f>
        <v>0</v>
      </c>
      <c r="S141" s="141">
        <v>1</v>
      </c>
      <c r="T141" s="142"/>
    </row>
    <row r="142" spans="1:20" s="168" customFormat="1">
      <c r="A142" s="160" t="s">
        <v>138</v>
      </c>
      <c r="B142" s="167"/>
      <c r="C142" s="162">
        <v>7</v>
      </c>
      <c r="D142" s="162">
        <v>0</v>
      </c>
      <c r="E142" s="162">
        <v>12</v>
      </c>
      <c r="F142" s="162">
        <v>0</v>
      </c>
      <c r="G142" s="162">
        <v>13</v>
      </c>
      <c r="H142" s="162">
        <v>0</v>
      </c>
      <c r="I142" s="162">
        <v>19</v>
      </c>
      <c r="J142" s="162">
        <v>0</v>
      </c>
      <c r="K142" s="163">
        <f t="shared" si="29"/>
        <v>11</v>
      </c>
      <c r="L142" s="163">
        <f t="shared" si="27"/>
        <v>8</v>
      </c>
      <c r="M142" s="161">
        <f t="shared" si="28"/>
        <v>3</v>
      </c>
      <c r="N142" s="164">
        <f t="shared" si="30"/>
        <v>1</v>
      </c>
      <c r="O142" s="164">
        <f t="shared" si="31"/>
        <v>2</v>
      </c>
      <c r="P142" s="164" t="str">
        <f t="shared" si="32"/>
        <v/>
      </c>
      <c r="Q142" s="164" t="str">
        <f t="shared" si="33"/>
        <v/>
      </c>
      <c r="R142" s="165">
        <f t="shared" si="34"/>
        <v>5.5</v>
      </c>
      <c r="S142" s="166">
        <v>1</v>
      </c>
      <c r="T142" s="167"/>
    </row>
    <row r="143" spans="1:20">
      <c r="A143" s="135" t="s">
        <v>139</v>
      </c>
      <c r="B143" s="136" t="s">
        <v>140</v>
      </c>
      <c r="C143" s="137"/>
      <c r="D143" s="137"/>
      <c r="E143" s="137"/>
      <c r="F143" s="137"/>
      <c r="G143" s="137"/>
      <c r="H143" s="137"/>
      <c r="I143" s="137"/>
      <c r="J143" s="137"/>
      <c r="K143" s="138">
        <f t="shared" si="29"/>
        <v>0</v>
      </c>
      <c r="L143" s="138">
        <f t="shared" si="27"/>
        <v>0</v>
      </c>
      <c r="M143" s="136">
        <f t="shared" si="28"/>
        <v>0</v>
      </c>
      <c r="N143" s="139" t="str">
        <f t="shared" si="30"/>
        <v/>
      </c>
      <c r="O143" s="139">
        <f t="shared" si="31"/>
        <v>0</v>
      </c>
      <c r="P143" s="139" t="str">
        <f t="shared" si="32"/>
        <v/>
      </c>
      <c r="Q143" s="139" t="str">
        <f t="shared" si="33"/>
        <v/>
      </c>
      <c r="R143" s="140">
        <f t="shared" si="34"/>
        <v>0</v>
      </c>
      <c r="S143" s="141"/>
      <c r="T143" s="142"/>
    </row>
    <row r="144" spans="1:20">
      <c r="A144" s="135" t="s">
        <v>141</v>
      </c>
      <c r="B144" s="136"/>
      <c r="C144" s="137">
        <v>7</v>
      </c>
      <c r="D144" s="137">
        <v>0</v>
      </c>
      <c r="E144" s="137">
        <v>12</v>
      </c>
      <c r="F144" s="137">
        <v>0</v>
      </c>
      <c r="G144" s="137">
        <v>13</v>
      </c>
      <c r="H144" s="137">
        <v>0</v>
      </c>
      <c r="I144" s="137">
        <v>16</v>
      </c>
      <c r="J144" s="137">
        <v>0</v>
      </c>
      <c r="K144" s="138">
        <f t="shared" si="29"/>
        <v>8</v>
      </c>
      <c r="L144" s="138">
        <f t="shared" si="27"/>
        <v>8</v>
      </c>
      <c r="M144" s="136">
        <f t="shared" si="28"/>
        <v>0</v>
      </c>
      <c r="N144" s="139" t="str">
        <f t="shared" si="30"/>
        <v/>
      </c>
      <c r="O144" s="139" t="str">
        <f t="shared" si="31"/>
        <v/>
      </c>
      <c r="P144" s="139" t="str">
        <f t="shared" si="32"/>
        <v/>
      </c>
      <c r="Q144" s="139" t="str">
        <f t="shared" si="33"/>
        <v/>
      </c>
      <c r="R144" s="140">
        <f t="shared" si="34"/>
        <v>0</v>
      </c>
      <c r="S144" s="141">
        <v>1</v>
      </c>
      <c r="T144" s="142"/>
    </row>
    <row r="145" spans="1:20">
      <c r="A145" s="135" t="s">
        <v>142</v>
      </c>
      <c r="B145" s="136" t="s">
        <v>140</v>
      </c>
      <c r="C145" s="137"/>
      <c r="D145" s="137"/>
      <c r="E145" s="137"/>
      <c r="F145" s="137"/>
      <c r="G145" s="137"/>
      <c r="H145" s="137"/>
      <c r="I145" s="137"/>
      <c r="J145" s="137"/>
      <c r="K145" s="138">
        <f t="shared" si="29"/>
        <v>0</v>
      </c>
      <c r="L145" s="138">
        <f t="shared" si="27"/>
        <v>0</v>
      </c>
      <c r="M145" s="136">
        <f t="shared" si="28"/>
        <v>0</v>
      </c>
      <c r="N145" s="139" t="str">
        <f t="shared" si="30"/>
        <v/>
      </c>
      <c r="O145" s="139">
        <f t="shared" si="31"/>
        <v>0</v>
      </c>
      <c r="P145" s="139" t="str">
        <f t="shared" si="32"/>
        <v/>
      </c>
      <c r="Q145" s="139" t="str">
        <f t="shared" si="33"/>
        <v/>
      </c>
      <c r="R145" s="140">
        <f t="shared" si="34"/>
        <v>0</v>
      </c>
      <c r="S145" s="141"/>
      <c r="T145" s="142"/>
    </row>
    <row r="146" spans="1:20">
      <c r="A146" s="135" t="s">
        <v>143</v>
      </c>
      <c r="B146" s="136"/>
      <c r="C146" s="137">
        <v>7</v>
      </c>
      <c r="D146" s="137">
        <v>0</v>
      </c>
      <c r="E146" s="137">
        <v>12</v>
      </c>
      <c r="F146" s="137">
        <v>0</v>
      </c>
      <c r="G146" s="137">
        <v>13</v>
      </c>
      <c r="H146" s="137">
        <v>0</v>
      </c>
      <c r="I146" s="137">
        <v>16</v>
      </c>
      <c r="J146" s="137">
        <v>0</v>
      </c>
      <c r="K146" s="138">
        <f t="shared" si="29"/>
        <v>8</v>
      </c>
      <c r="L146" s="138">
        <f t="shared" si="27"/>
        <v>8</v>
      </c>
      <c r="M146" s="136">
        <f t="shared" si="28"/>
        <v>0</v>
      </c>
      <c r="N146" s="139" t="str">
        <f>IF(M146=0,"",IF(AND(B146="",L146=8,M146&lt;=1),M146,IF(AND(M146&gt;1,B146=""),1,"")))</f>
        <v/>
      </c>
      <c r="O146" s="139" t="str">
        <f>IF(AND(B146="",M146&gt;1),M146-N146,IF(AND(B146="H",M146&lt;=5),M146,IF(AND(B146="OFF",M146&lt;=7),M146,IF(AND(B146="H",M146&gt;5),5,IF(AND(B146="OFF",M146&gt;7),7,"")))))</f>
        <v/>
      </c>
      <c r="P146" s="139" t="str">
        <f>IF(AND(B146="OFF",M146&gt;=8),1,IF(AND(B146="H",M146&gt;=6),1,""))</f>
        <v/>
      </c>
      <c r="Q146" s="139" t="str">
        <f>IF(AND(B146="H",M146&gt;=6),M146-6,IF(AND(B146="OFF",M146&gt;8),M146-8,""))</f>
        <v/>
      </c>
      <c r="R146" s="140">
        <f t="shared" si="34"/>
        <v>0</v>
      </c>
      <c r="S146" s="141">
        <v>1</v>
      </c>
      <c r="T146" s="142"/>
    </row>
    <row r="147" spans="1:20">
      <c r="A147" s="135" t="s">
        <v>144</v>
      </c>
      <c r="B147" s="136" t="s">
        <v>140</v>
      </c>
      <c r="C147" s="137"/>
      <c r="D147" s="137"/>
      <c r="E147" s="137"/>
      <c r="F147" s="137"/>
      <c r="G147" s="137"/>
      <c r="H147" s="137"/>
      <c r="I147" s="137"/>
      <c r="J147" s="137"/>
      <c r="K147" s="138">
        <f t="shared" si="29"/>
        <v>0</v>
      </c>
      <c r="L147" s="138">
        <f t="shared" si="27"/>
        <v>0</v>
      </c>
      <c r="M147" s="136">
        <f t="shared" si="28"/>
        <v>0</v>
      </c>
      <c r="N147" s="139" t="str">
        <f t="shared" si="30"/>
        <v/>
      </c>
      <c r="O147" s="139">
        <f t="shared" si="31"/>
        <v>0</v>
      </c>
      <c r="P147" s="139" t="str">
        <f t="shared" si="32"/>
        <v/>
      </c>
      <c r="Q147" s="139" t="str">
        <f t="shared" si="33"/>
        <v/>
      </c>
      <c r="R147" s="140">
        <f t="shared" si="34"/>
        <v>0</v>
      </c>
      <c r="S147" s="141"/>
      <c r="T147" s="142"/>
    </row>
    <row r="148" spans="1:20">
      <c r="A148" s="135" t="s">
        <v>145</v>
      </c>
      <c r="B148" s="142"/>
      <c r="C148" s="137">
        <v>7</v>
      </c>
      <c r="D148" s="137">
        <v>0</v>
      </c>
      <c r="E148" s="137">
        <v>12</v>
      </c>
      <c r="F148" s="137">
        <v>0</v>
      </c>
      <c r="G148" s="137">
        <v>13</v>
      </c>
      <c r="H148" s="137">
        <v>0</v>
      </c>
      <c r="I148" s="137">
        <v>16</v>
      </c>
      <c r="J148" s="137">
        <v>0</v>
      </c>
      <c r="K148" s="138">
        <f t="shared" si="29"/>
        <v>8</v>
      </c>
      <c r="L148" s="138">
        <f t="shared" si="27"/>
        <v>8</v>
      </c>
      <c r="M148" s="136">
        <f t="shared" si="28"/>
        <v>0</v>
      </c>
      <c r="N148" s="139" t="str">
        <f t="shared" si="30"/>
        <v/>
      </c>
      <c r="O148" s="139" t="str">
        <f t="shared" si="31"/>
        <v/>
      </c>
      <c r="P148" s="139" t="str">
        <f t="shared" si="32"/>
        <v/>
      </c>
      <c r="Q148" s="139" t="str">
        <f t="shared" si="33"/>
        <v/>
      </c>
      <c r="R148" s="140">
        <f t="shared" si="34"/>
        <v>0</v>
      </c>
      <c r="S148" s="141">
        <v>1</v>
      </c>
      <c r="T148" s="142"/>
    </row>
    <row r="149" spans="1:20" s="168" customFormat="1">
      <c r="A149" s="160" t="s">
        <v>146</v>
      </c>
      <c r="B149" s="161"/>
      <c r="C149" s="162">
        <v>7</v>
      </c>
      <c r="D149" s="162">
        <v>0</v>
      </c>
      <c r="E149" s="162">
        <v>12</v>
      </c>
      <c r="F149" s="162">
        <v>0</v>
      </c>
      <c r="G149" s="162">
        <v>13</v>
      </c>
      <c r="H149" s="162">
        <v>0</v>
      </c>
      <c r="I149" s="162">
        <v>19</v>
      </c>
      <c r="J149" s="162">
        <v>0</v>
      </c>
      <c r="K149" s="163">
        <f t="shared" si="29"/>
        <v>11</v>
      </c>
      <c r="L149" s="163">
        <f t="shared" si="27"/>
        <v>8</v>
      </c>
      <c r="M149" s="161">
        <f t="shared" si="28"/>
        <v>3</v>
      </c>
      <c r="N149" s="164">
        <f t="shared" si="30"/>
        <v>1</v>
      </c>
      <c r="O149" s="164">
        <f t="shared" si="31"/>
        <v>2</v>
      </c>
      <c r="P149" s="164" t="str">
        <f t="shared" si="32"/>
        <v/>
      </c>
      <c r="Q149" s="164" t="str">
        <f t="shared" si="33"/>
        <v/>
      </c>
      <c r="R149" s="165">
        <f t="shared" si="34"/>
        <v>5.5</v>
      </c>
      <c r="S149" s="166">
        <v>1</v>
      </c>
      <c r="T149" s="167"/>
    </row>
    <row r="150" spans="1:20" s="168" customFormat="1">
      <c r="A150" s="160" t="s">
        <v>147</v>
      </c>
      <c r="B150" s="161"/>
      <c r="C150" s="162">
        <v>7</v>
      </c>
      <c r="D150" s="162">
        <v>0</v>
      </c>
      <c r="E150" s="162">
        <v>12</v>
      </c>
      <c r="F150" s="162">
        <v>0</v>
      </c>
      <c r="G150" s="162">
        <v>13</v>
      </c>
      <c r="H150" s="162">
        <v>0</v>
      </c>
      <c r="I150" s="162">
        <v>19</v>
      </c>
      <c r="J150" s="162">
        <v>0</v>
      </c>
      <c r="K150" s="163">
        <f t="shared" si="29"/>
        <v>11</v>
      </c>
      <c r="L150" s="163">
        <f t="shared" si="27"/>
        <v>8</v>
      </c>
      <c r="M150" s="161">
        <f t="shared" si="28"/>
        <v>3</v>
      </c>
      <c r="N150" s="164">
        <f t="shared" si="30"/>
        <v>1</v>
      </c>
      <c r="O150" s="164">
        <f t="shared" si="31"/>
        <v>2</v>
      </c>
      <c r="P150" s="164" t="str">
        <f t="shared" si="32"/>
        <v/>
      </c>
      <c r="Q150" s="164" t="str">
        <f t="shared" si="33"/>
        <v/>
      </c>
      <c r="R150" s="165">
        <f t="shared" si="34"/>
        <v>5.5</v>
      </c>
      <c r="S150" s="166">
        <v>1</v>
      </c>
      <c r="T150" s="167"/>
    </row>
    <row r="151" spans="1:20" s="168" customFormat="1">
      <c r="A151" s="160" t="s">
        <v>148</v>
      </c>
      <c r="B151" s="161" t="s">
        <v>140</v>
      </c>
      <c r="C151" s="162">
        <v>7</v>
      </c>
      <c r="D151" s="162">
        <v>0</v>
      </c>
      <c r="E151" s="162">
        <v>12</v>
      </c>
      <c r="F151" s="162">
        <v>0</v>
      </c>
      <c r="G151" s="162">
        <v>13</v>
      </c>
      <c r="H151" s="162">
        <v>0</v>
      </c>
      <c r="I151" s="162">
        <v>16</v>
      </c>
      <c r="J151" s="162">
        <v>0</v>
      </c>
      <c r="K151" s="163">
        <f t="shared" si="29"/>
        <v>8</v>
      </c>
      <c r="L151" s="163">
        <f t="shared" si="27"/>
        <v>8</v>
      </c>
      <c r="M151" s="161">
        <f t="shared" si="28"/>
        <v>8</v>
      </c>
      <c r="N151" s="164" t="str">
        <f t="shared" si="30"/>
        <v/>
      </c>
      <c r="O151" s="164">
        <f t="shared" si="31"/>
        <v>7</v>
      </c>
      <c r="P151" s="164">
        <f t="shared" si="32"/>
        <v>1</v>
      </c>
      <c r="Q151" s="164" t="str">
        <f t="shared" si="33"/>
        <v/>
      </c>
      <c r="R151" s="165">
        <f t="shared" si="34"/>
        <v>17</v>
      </c>
      <c r="S151" s="166">
        <v>1</v>
      </c>
      <c r="T151" s="167"/>
    </row>
    <row r="152" spans="1:20">
      <c r="A152" s="135" t="s">
        <v>149</v>
      </c>
      <c r="B152" s="136" t="s">
        <v>140</v>
      </c>
      <c r="C152" s="137"/>
      <c r="D152" s="137"/>
      <c r="E152" s="137"/>
      <c r="F152" s="137"/>
      <c r="G152" s="137"/>
      <c r="H152" s="137"/>
      <c r="I152" s="137"/>
      <c r="J152" s="137"/>
      <c r="K152" s="138">
        <f t="shared" si="29"/>
        <v>0</v>
      </c>
      <c r="L152" s="138">
        <f t="shared" si="27"/>
        <v>0</v>
      </c>
      <c r="M152" s="136">
        <f t="shared" si="28"/>
        <v>0</v>
      </c>
      <c r="N152" s="139" t="str">
        <f t="shared" si="30"/>
        <v/>
      </c>
      <c r="O152" s="139">
        <f t="shared" si="31"/>
        <v>0</v>
      </c>
      <c r="P152" s="139" t="str">
        <f t="shared" si="32"/>
        <v/>
      </c>
      <c r="Q152" s="139" t="str">
        <f t="shared" si="33"/>
        <v/>
      </c>
      <c r="R152" s="140">
        <f t="shared" si="34"/>
        <v>0</v>
      </c>
      <c r="S152" s="141"/>
      <c r="T152" s="142"/>
    </row>
    <row r="153" spans="1:20">
      <c r="A153" s="135" t="s">
        <v>150</v>
      </c>
      <c r="B153" s="136"/>
      <c r="C153" s="137">
        <v>7</v>
      </c>
      <c r="D153" s="137">
        <v>0</v>
      </c>
      <c r="E153" s="137">
        <v>12</v>
      </c>
      <c r="F153" s="137">
        <v>0</v>
      </c>
      <c r="G153" s="137">
        <v>13</v>
      </c>
      <c r="H153" s="137">
        <v>0</v>
      </c>
      <c r="I153" s="137">
        <v>16</v>
      </c>
      <c r="J153" s="137">
        <v>0</v>
      </c>
      <c r="K153" s="138">
        <f t="shared" si="29"/>
        <v>8</v>
      </c>
      <c r="L153" s="138">
        <f t="shared" si="27"/>
        <v>8</v>
      </c>
      <c r="M153" s="136">
        <f t="shared" si="28"/>
        <v>0</v>
      </c>
      <c r="N153" s="139" t="str">
        <f t="shared" si="30"/>
        <v/>
      </c>
      <c r="O153" s="139" t="str">
        <f t="shared" si="31"/>
        <v/>
      </c>
      <c r="P153" s="139" t="str">
        <f t="shared" si="32"/>
        <v/>
      </c>
      <c r="Q153" s="139" t="str">
        <f t="shared" si="33"/>
        <v/>
      </c>
      <c r="R153" s="140">
        <f t="shared" si="34"/>
        <v>0</v>
      </c>
      <c r="S153" s="141">
        <v>1</v>
      </c>
      <c r="T153" s="142"/>
    </row>
    <row r="154" spans="1:20">
      <c r="A154" s="135" t="s">
        <v>151</v>
      </c>
      <c r="B154" s="142"/>
      <c r="C154" s="137">
        <v>7</v>
      </c>
      <c r="D154" s="137">
        <v>0</v>
      </c>
      <c r="E154" s="137">
        <v>12</v>
      </c>
      <c r="F154" s="137">
        <v>0</v>
      </c>
      <c r="G154" s="137">
        <v>13</v>
      </c>
      <c r="H154" s="137">
        <v>0</v>
      </c>
      <c r="I154" s="137">
        <v>16</v>
      </c>
      <c r="J154" s="137">
        <v>0</v>
      </c>
      <c r="K154" s="138">
        <f t="shared" si="29"/>
        <v>8</v>
      </c>
      <c r="L154" s="138">
        <f t="shared" si="27"/>
        <v>8</v>
      </c>
      <c r="M154" s="136">
        <f t="shared" si="28"/>
        <v>0</v>
      </c>
      <c r="N154" s="139" t="str">
        <f t="shared" si="30"/>
        <v/>
      </c>
      <c r="O154" s="139" t="str">
        <f t="shared" si="31"/>
        <v/>
      </c>
      <c r="P154" s="139" t="str">
        <f t="shared" si="32"/>
        <v/>
      </c>
      <c r="Q154" s="139" t="str">
        <f t="shared" si="33"/>
        <v/>
      </c>
      <c r="R154" s="140">
        <f t="shared" si="34"/>
        <v>0</v>
      </c>
      <c r="S154" s="141">
        <v>1</v>
      </c>
      <c r="T154" s="142"/>
    </row>
    <row r="155" spans="1:20">
      <c r="A155" s="135" t="s">
        <v>152</v>
      </c>
      <c r="B155" s="142"/>
      <c r="C155" s="137">
        <v>7</v>
      </c>
      <c r="D155" s="137">
        <v>0</v>
      </c>
      <c r="E155" s="137">
        <v>12</v>
      </c>
      <c r="F155" s="137">
        <v>0</v>
      </c>
      <c r="G155" s="137">
        <v>13</v>
      </c>
      <c r="H155" s="137">
        <v>0</v>
      </c>
      <c r="I155" s="137">
        <v>16</v>
      </c>
      <c r="J155" s="137">
        <v>0</v>
      </c>
      <c r="K155" s="138">
        <f t="shared" si="29"/>
        <v>8</v>
      </c>
      <c r="L155" s="138">
        <f t="shared" si="27"/>
        <v>8</v>
      </c>
      <c r="M155" s="136">
        <f t="shared" si="28"/>
        <v>0</v>
      </c>
      <c r="N155" s="139" t="str">
        <f t="shared" si="30"/>
        <v/>
      </c>
      <c r="O155" s="139" t="str">
        <f t="shared" si="31"/>
        <v/>
      </c>
      <c r="P155" s="139" t="str">
        <f t="shared" si="32"/>
        <v/>
      </c>
      <c r="Q155" s="139" t="str">
        <f t="shared" si="33"/>
        <v/>
      </c>
      <c r="R155" s="140">
        <f t="shared" si="34"/>
        <v>0</v>
      </c>
      <c r="S155" s="141">
        <v>1</v>
      </c>
      <c r="T155" s="142"/>
    </row>
    <row r="156" spans="1:20">
      <c r="A156" s="135" t="s">
        <v>153</v>
      </c>
      <c r="B156" s="136"/>
      <c r="C156" s="137">
        <v>7</v>
      </c>
      <c r="D156" s="137">
        <v>0</v>
      </c>
      <c r="E156" s="137">
        <v>12</v>
      </c>
      <c r="F156" s="137">
        <v>0</v>
      </c>
      <c r="G156" s="137">
        <v>13</v>
      </c>
      <c r="H156" s="137">
        <v>0</v>
      </c>
      <c r="I156" s="137">
        <v>16</v>
      </c>
      <c r="J156" s="137">
        <v>0</v>
      </c>
      <c r="K156" s="138">
        <f t="shared" si="29"/>
        <v>8</v>
      </c>
      <c r="L156" s="138">
        <f t="shared" si="27"/>
        <v>8</v>
      </c>
      <c r="M156" s="136">
        <f t="shared" si="28"/>
        <v>0</v>
      </c>
      <c r="N156" s="139" t="str">
        <f t="shared" si="30"/>
        <v/>
      </c>
      <c r="O156" s="139" t="str">
        <f t="shared" si="31"/>
        <v/>
      </c>
      <c r="P156" s="139" t="str">
        <f t="shared" si="32"/>
        <v/>
      </c>
      <c r="Q156" s="139" t="str">
        <f t="shared" si="33"/>
        <v/>
      </c>
      <c r="R156" s="140">
        <f t="shared" si="34"/>
        <v>0</v>
      </c>
      <c r="S156" s="141">
        <v>1</v>
      </c>
      <c r="T156" s="142"/>
    </row>
    <row r="157" spans="1:20">
      <c r="A157" s="135" t="s">
        <v>154</v>
      </c>
      <c r="B157" s="142"/>
      <c r="C157" s="137">
        <v>7</v>
      </c>
      <c r="D157" s="137">
        <v>0</v>
      </c>
      <c r="E157" s="137">
        <v>12</v>
      </c>
      <c r="F157" s="137">
        <v>0</v>
      </c>
      <c r="G157" s="137">
        <v>13</v>
      </c>
      <c r="H157" s="137">
        <v>0</v>
      </c>
      <c r="I157" s="137">
        <v>16</v>
      </c>
      <c r="J157" s="137">
        <v>0</v>
      </c>
      <c r="K157" s="138">
        <f t="shared" si="29"/>
        <v>8</v>
      </c>
      <c r="L157" s="138">
        <f t="shared" si="27"/>
        <v>8</v>
      </c>
      <c r="M157" s="136">
        <f t="shared" si="28"/>
        <v>0</v>
      </c>
      <c r="N157" s="139" t="str">
        <f t="shared" si="30"/>
        <v/>
      </c>
      <c r="O157" s="139" t="str">
        <f t="shared" si="31"/>
        <v/>
      </c>
      <c r="P157" s="139" t="str">
        <f t="shared" si="32"/>
        <v/>
      </c>
      <c r="Q157" s="139" t="str">
        <f t="shared" si="33"/>
        <v/>
      </c>
      <c r="R157" s="140">
        <f t="shared" si="34"/>
        <v>0</v>
      </c>
      <c r="S157" s="141">
        <v>1</v>
      </c>
      <c r="T157" s="142"/>
    </row>
    <row r="158" spans="1:20">
      <c r="A158" s="135" t="s">
        <v>155</v>
      </c>
      <c r="B158" s="142"/>
      <c r="C158" s="137">
        <v>7</v>
      </c>
      <c r="D158" s="137">
        <v>0</v>
      </c>
      <c r="E158" s="137">
        <v>12</v>
      </c>
      <c r="F158" s="137">
        <v>0</v>
      </c>
      <c r="G158" s="137">
        <v>13</v>
      </c>
      <c r="H158" s="137">
        <v>0</v>
      </c>
      <c r="I158" s="137">
        <v>16</v>
      </c>
      <c r="J158" s="137">
        <v>0</v>
      </c>
      <c r="K158" s="138">
        <f t="shared" si="29"/>
        <v>8</v>
      </c>
      <c r="L158" s="138">
        <f t="shared" si="27"/>
        <v>8</v>
      </c>
      <c r="M158" s="136">
        <f t="shared" si="28"/>
        <v>0</v>
      </c>
      <c r="N158" s="139" t="str">
        <f t="shared" si="30"/>
        <v/>
      </c>
      <c r="O158" s="139" t="str">
        <f t="shared" si="31"/>
        <v/>
      </c>
      <c r="P158" s="139" t="str">
        <f t="shared" si="32"/>
        <v/>
      </c>
      <c r="Q158" s="139" t="str">
        <f t="shared" si="33"/>
        <v/>
      </c>
      <c r="R158" s="140">
        <f t="shared" si="34"/>
        <v>0</v>
      </c>
      <c r="S158" s="141">
        <v>1</v>
      </c>
      <c r="T158" s="142"/>
    </row>
    <row r="159" spans="1:20" s="168" customFormat="1">
      <c r="A159" s="160" t="s">
        <v>156</v>
      </c>
      <c r="B159" s="161" t="s">
        <v>140</v>
      </c>
      <c r="C159" s="162">
        <v>7</v>
      </c>
      <c r="D159" s="162">
        <v>0</v>
      </c>
      <c r="E159" s="162">
        <v>12</v>
      </c>
      <c r="F159" s="162">
        <v>0</v>
      </c>
      <c r="G159" s="162">
        <v>13</v>
      </c>
      <c r="H159" s="162">
        <v>0</v>
      </c>
      <c r="I159" s="162">
        <v>16</v>
      </c>
      <c r="J159" s="162">
        <v>0</v>
      </c>
      <c r="K159" s="163">
        <f t="shared" si="29"/>
        <v>8</v>
      </c>
      <c r="L159" s="163">
        <f t="shared" si="27"/>
        <v>8</v>
      </c>
      <c r="M159" s="161">
        <f t="shared" si="28"/>
        <v>8</v>
      </c>
      <c r="N159" s="164" t="str">
        <f t="shared" si="30"/>
        <v/>
      </c>
      <c r="O159" s="164">
        <f t="shared" si="31"/>
        <v>7</v>
      </c>
      <c r="P159" s="164">
        <f t="shared" si="32"/>
        <v>1</v>
      </c>
      <c r="Q159" s="164" t="str">
        <f t="shared" si="33"/>
        <v/>
      </c>
      <c r="R159" s="165">
        <f t="shared" si="34"/>
        <v>17</v>
      </c>
      <c r="S159" s="166">
        <v>1</v>
      </c>
      <c r="T159" s="167"/>
    </row>
    <row r="160" spans="1:20">
      <c r="A160" s="135" t="s">
        <v>157</v>
      </c>
      <c r="B160" s="136" t="s">
        <v>168</v>
      </c>
      <c r="C160" s="137"/>
      <c r="D160" s="137"/>
      <c r="E160" s="137"/>
      <c r="F160" s="137"/>
      <c r="G160" s="137"/>
      <c r="H160" s="137"/>
      <c r="I160" s="137"/>
      <c r="J160" s="137"/>
      <c r="K160" s="138">
        <f t="shared" si="29"/>
        <v>0</v>
      </c>
      <c r="L160" s="138">
        <f t="shared" si="27"/>
        <v>0</v>
      </c>
      <c r="M160" s="136">
        <f t="shared" si="28"/>
        <v>0</v>
      </c>
      <c r="N160" s="139" t="str">
        <f t="shared" si="30"/>
        <v/>
      </c>
      <c r="O160" s="139" t="str">
        <f t="shared" si="31"/>
        <v/>
      </c>
      <c r="P160" s="139" t="str">
        <f t="shared" si="32"/>
        <v/>
      </c>
      <c r="Q160" s="139" t="str">
        <f t="shared" si="33"/>
        <v/>
      </c>
      <c r="R160" s="140">
        <f t="shared" si="34"/>
        <v>0</v>
      </c>
      <c r="S160" s="141"/>
      <c r="T160" s="142"/>
    </row>
    <row r="161" spans="1:20">
      <c r="A161" s="135" t="s">
        <v>158</v>
      </c>
      <c r="B161" s="142" t="s">
        <v>168</v>
      </c>
      <c r="C161" s="137"/>
      <c r="D161" s="137"/>
      <c r="E161" s="137"/>
      <c r="F161" s="137"/>
      <c r="G161" s="137"/>
      <c r="H161" s="137"/>
      <c r="I161" s="137"/>
      <c r="J161" s="137"/>
      <c r="K161" s="138">
        <f t="shared" si="29"/>
        <v>0</v>
      </c>
      <c r="L161" s="138">
        <f t="shared" si="27"/>
        <v>0</v>
      </c>
      <c r="M161" s="136">
        <f t="shared" si="28"/>
        <v>0</v>
      </c>
      <c r="N161" s="139" t="str">
        <f t="shared" si="30"/>
        <v/>
      </c>
      <c r="O161" s="139" t="str">
        <f t="shared" si="31"/>
        <v/>
      </c>
      <c r="P161" s="139" t="str">
        <f t="shared" si="32"/>
        <v/>
      </c>
      <c r="Q161" s="139" t="str">
        <f t="shared" si="33"/>
        <v/>
      </c>
      <c r="R161" s="140">
        <f t="shared" si="34"/>
        <v>0</v>
      </c>
      <c r="S161" s="141"/>
      <c r="T161" s="142"/>
    </row>
    <row r="162" spans="1:20">
      <c r="A162" s="135" t="s">
        <v>159</v>
      </c>
      <c r="B162" s="136" t="s">
        <v>140</v>
      </c>
      <c r="C162" s="137"/>
      <c r="D162" s="137"/>
      <c r="E162" s="137"/>
      <c r="F162" s="137"/>
      <c r="G162" s="137"/>
      <c r="H162" s="137"/>
      <c r="I162" s="137"/>
      <c r="J162" s="137"/>
      <c r="K162" s="138">
        <f t="shared" si="29"/>
        <v>0</v>
      </c>
      <c r="L162" s="138">
        <f t="shared" si="27"/>
        <v>0</v>
      </c>
      <c r="M162" s="136">
        <f t="shared" si="28"/>
        <v>0</v>
      </c>
      <c r="N162" s="139" t="str">
        <f t="shared" si="30"/>
        <v/>
      </c>
      <c r="O162" s="139">
        <f t="shared" si="31"/>
        <v>0</v>
      </c>
      <c r="P162" s="139" t="str">
        <f t="shared" si="32"/>
        <v/>
      </c>
      <c r="Q162" s="139" t="str">
        <f t="shared" si="33"/>
        <v/>
      </c>
      <c r="R162" s="140">
        <f t="shared" si="34"/>
        <v>0</v>
      </c>
      <c r="S162" s="141"/>
      <c r="T162" s="142"/>
    </row>
    <row r="163" spans="1:20">
      <c r="A163" s="135" t="s">
        <v>160</v>
      </c>
      <c r="B163" s="136"/>
      <c r="C163" s="137">
        <v>7</v>
      </c>
      <c r="D163" s="137">
        <v>0</v>
      </c>
      <c r="E163" s="137">
        <v>12</v>
      </c>
      <c r="F163" s="137">
        <v>0</v>
      </c>
      <c r="G163" s="137">
        <v>13</v>
      </c>
      <c r="H163" s="137">
        <v>0</v>
      </c>
      <c r="I163" s="137">
        <v>16</v>
      </c>
      <c r="J163" s="137">
        <v>0</v>
      </c>
      <c r="K163" s="138">
        <f t="shared" si="29"/>
        <v>8</v>
      </c>
      <c r="L163" s="138">
        <f t="shared" si="27"/>
        <v>8</v>
      </c>
      <c r="M163" s="136">
        <f t="shared" si="28"/>
        <v>0</v>
      </c>
      <c r="N163" s="139" t="str">
        <f t="shared" si="30"/>
        <v/>
      </c>
      <c r="O163" s="139" t="str">
        <f t="shared" si="31"/>
        <v/>
      </c>
      <c r="P163" s="139" t="str">
        <f t="shared" si="32"/>
        <v/>
      </c>
      <c r="Q163" s="139" t="str">
        <f t="shared" si="33"/>
        <v/>
      </c>
      <c r="R163" s="140">
        <f t="shared" si="34"/>
        <v>0</v>
      </c>
      <c r="S163" s="141">
        <v>1</v>
      </c>
      <c r="T163" s="142"/>
    </row>
    <row r="164" spans="1:20">
      <c r="A164" s="135" t="s">
        <v>161</v>
      </c>
      <c r="B164" s="136"/>
      <c r="C164" s="137">
        <v>7</v>
      </c>
      <c r="D164" s="137">
        <v>0</v>
      </c>
      <c r="E164" s="137">
        <v>12</v>
      </c>
      <c r="F164" s="137">
        <v>0</v>
      </c>
      <c r="G164" s="137">
        <v>13</v>
      </c>
      <c r="H164" s="137">
        <v>0</v>
      </c>
      <c r="I164" s="137">
        <v>16</v>
      </c>
      <c r="J164" s="137">
        <v>0</v>
      </c>
      <c r="K164" s="138">
        <f t="shared" si="29"/>
        <v>8</v>
      </c>
      <c r="L164" s="138">
        <f t="shared" si="27"/>
        <v>8</v>
      </c>
      <c r="M164" s="136">
        <f t="shared" si="28"/>
        <v>0</v>
      </c>
      <c r="N164" s="139" t="str">
        <f t="shared" si="30"/>
        <v/>
      </c>
      <c r="O164" s="139" t="str">
        <f t="shared" si="31"/>
        <v/>
      </c>
      <c r="P164" s="139" t="str">
        <f t="shared" si="32"/>
        <v/>
      </c>
      <c r="Q164" s="139" t="str">
        <f t="shared" si="33"/>
        <v/>
      </c>
      <c r="R164" s="140">
        <f t="shared" si="34"/>
        <v>0</v>
      </c>
      <c r="S164" s="141">
        <v>1</v>
      </c>
      <c r="T164" s="142"/>
    </row>
    <row r="165" spans="1:20">
      <c r="A165" s="135" t="s">
        <v>162</v>
      </c>
      <c r="B165" s="142"/>
      <c r="C165" s="137">
        <v>7</v>
      </c>
      <c r="D165" s="137">
        <v>0</v>
      </c>
      <c r="E165" s="137">
        <v>12</v>
      </c>
      <c r="F165" s="137">
        <v>0</v>
      </c>
      <c r="G165" s="137">
        <v>13</v>
      </c>
      <c r="H165" s="137">
        <v>0</v>
      </c>
      <c r="I165" s="137">
        <v>16</v>
      </c>
      <c r="J165" s="137">
        <v>0</v>
      </c>
      <c r="K165" s="138">
        <f t="shared" si="29"/>
        <v>8</v>
      </c>
      <c r="L165" s="138">
        <f t="shared" si="27"/>
        <v>8</v>
      </c>
      <c r="M165" s="136">
        <f t="shared" si="28"/>
        <v>0</v>
      </c>
      <c r="N165" s="139" t="str">
        <f t="shared" si="30"/>
        <v/>
      </c>
      <c r="O165" s="139" t="str">
        <f t="shared" si="31"/>
        <v/>
      </c>
      <c r="P165" s="139" t="str">
        <f t="shared" si="32"/>
        <v/>
      </c>
      <c r="Q165" s="139" t="str">
        <f t="shared" si="33"/>
        <v/>
      </c>
      <c r="R165" s="140">
        <f t="shared" si="34"/>
        <v>0</v>
      </c>
      <c r="S165" s="141">
        <v>1</v>
      </c>
      <c r="T165" s="142"/>
    </row>
    <row r="166" spans="1:20">
      <c r="A166" s="135" t="s">
        <v>163</v>
      </c>
      <c r="B166" s="136" t="s">
        <v>140</v>
      </c>
      <c r="C166" s="137"/>
      <c r="D166" s="137"/>
      <c r="E166" s="137"/>
      <c r="F166" s="137"/>
      <c r="G166" s="137"/>
      <c r="H166" s="137"/>
      <c r="I166" s="137"/>
      <c r="J166" s="137"/>
      <c r="K166" s="138">
        <f t="shared" si="29"/>
        <v>0</v>
      </c>
      <c r="L166" s="138">
        <f t="shared" si="27"/>
        <v>0</v>
      </c>
      <c r="M166" s="136">
        <f t="shared" si="28"/>
        <v>0</v>
      </c>
      <c r="N166" s="139" t="str">
        <f t="shared" si="30"/>
        <v/>
      </c>
      <c r="O166" s="139">
        <f t="shared" si="31"/>
        <v>0</v>
      </c>
      <c r="P166" s="139" t="str">
        <f t="shared" si="32"/>
        <v/>
      </c>
      <c r="Q166" s="139" t="str">
        <f t="shared" si="33"/>
        <v/>
      </c>
      <c r="R166" s="140">
        <f t="shared" si="34"/>
        <v>0</v>
      </c>
      <c r="S166" s="141"/>
      <c r="T166" s="142"/>
    </row>
    <row r="167" spans="1:20">
      <c r="A167" s="135" t="s">
        <v>164</v>
      </c>
      <c r="B167" s="142"/>
      <c r="C167" s="137">
        <v>7</v>
      </c>
      <c r="D167" s="137">
        <v>0</v>
      </c>
      <c r="E167" s="137">
        <v>12</v>
      </c>
      <c r="F167" s="137">
        <v>0</v>
      </c>
      <c r="G167" s="137">
        <v>13</v>
      </c>
      <c r="H167" s="137">
        <v>0</v>
      </c>
      <c r="I167" s="137">
        <v>16</v>
      </c>
      <c r="J167" s="137">
        <v>0</v>
      </c>
      <c r="K167" s="138">
        <f t="shared" si="29"/>
        <v>8</v>
      </c>
      <c r="L167" s="138">
        <f t="shared" si="27"/>
        <v>8</v>
      </c>
      <c r="M167" s="136">
        <f t="shared" si="28"/>
        <v>0</v>
      </c>
      <c r="N167" s="139" t="str">
        <f t="shared" si="30"/>
        <v/>
      </c>
      <c r="O167" s="139" t="str">
        <f t="shared" si="31"/>
        <v/>
      </c>
      <c r="P167" s="139" t="str">
        <f t="shared" si="32"/>
        <v/>
      </c>
      <c r="Q167" s="139" t="str">
        <f t="shared" si="33"/>
        <v/>
      </c>
      <c r="R167" s="140">
        <f t="shared" si="34"/>
        <v>0</v>
      </c>
      <c r="S167" s="141">
        <v>1</v>
      </c>
      <c r="T167" s="142"/>
    </row>
    <row r="168" spans="1:20">
      <c r="A168" s="135" t="s">
        <v>165</v>
      </c>
      <c r="B168" s="142"/>
      <c r="C168" s="137">
        <v>7</v>
      </c>
      <c r="D168" s="137">
        <v>0</v>
      </c>
      <c r="E168" s="137">
        <v>12</v>
      </c>
      <c r="F168" s="137">
        <v>0</v>
      </c>
      <c r="G168" s="137">
        <v>13</v>
      </c>
      <c r="H168" s="137">
        <v>0</v>
      </c>
      <c r="I168" s="137">
        <v>16</v>
      </c>
      <c r="J168" s="137">
        <v>0</v>
      </c>
      <c r="K168" s="138">
        <f t="shared" si="29"/>
        <v>8</v>
      </c>
      <c r="L168" s="138">
        <f t="shared" si="27"/>
        <v>8</v>
      </c>
      <c r="M168" s="136">
        <f>IF(AND(B168="",K168&lt;=8),0,IF(AND(B168="",K168&gt;8),K168-L168,IF(OR(B168="H",B168="OFF"),L168,0)))</f>
        <v>0</v>
      </c>
      <c r="N168" s="139" t="str">
        <f t="shared" si="30"/>
        <v/>
      </c>
      <c r="O168" s="139" t="str">
        <f t="shared" si="31"/>
        <v/>
      </c>
      <c r="P168" s="139" t="str">
        <f t="shared" si="32"/>
        <v/>
      </c>
      <c r="Q168" s="139" t="str">
        <f t="shared" si="33"/>
        <v/>
      </c>
      <c r="R168" s="140">
        <f t="shared" si="34"/>
        <v>0</v>
      </c>
      <c r="S168" s="141">
        <v>1</v>
      </c>
      <c r="T168" s="142"/>
    </row>
    <row r="169" spans="1:20">
      <c r="A169" s="135" t="s">
        <v>166</v>
      </c>
      <c r="B169" s="142"/>
      <c r="C169" s="137"/>
      <c r="D169" s="137"/>
      <c r="E169" s="137"/>
      <c r="F169" s="137"/>
      <c r="G169" s="137"/>
      <c r="H169" s="137"/>
      <c r="I169" s="137"/>
      <c r="J169" s="137"/>
      <c r="K169" s="138">
        <f t="shared" si="29"/>
        <v>0</v>
      </c>
      <c r="L169" s="138">
        <f t="shared" si="27"/>
        <v>0</v>
      </c>
      <c r="M169" s="136">
        <f>IF(AND(B169="",K169&lt;=8),0,IF(AND(B169="",K169&gt;8),K169-L169,IF(OR(B169="H",B169="OFF"),L169,0)))</f>
        <v>0</v>
      </c>
      <c r="N169" s="139" t="str">
        <f t="shared" si="30"/>
        <v/>
      </c>
      <c r="O169" s="139" t="str">
        <f t="shared" si="31"/>
        <v/>
      </c>
      <c r="P169" s="139" t="str">
        <f t="shared" si="32"/>
        <v/>
      </c>
      <c r="Q169" s="139" t="str">
        <f t="shared" si="33"/>
        <v/>
      </c>
      <c r="R169" s="140">
        <f t="shared" si="34"/>
        <v>0</v>
      </c>
      <c r="S169" s="141"/>
      <c r="T169" s="142"/>
    </row>
    <row r="170" spans="1:20" ht="16" thickBot="1">
      <c r="A170" s="143"/>
      <c r="B170" s="143"/>
      <c r="C170" s="144"/>
      <c r="D170" s="144"/>
      <c r="E170" s="144"/>
      <c r="F170" s="144"/>
      <c r="G170" s="144"/>
      <c r="H170" s="144"/>
      <c r="I170" s="144"/>
      <c r="J170" s="144"/>
      <c r="K170" s="260" t="s">
        <v>167</v>
      </c>
      <c r="L170" s="261"/>
      <c r="M170" s="262"/>
      <c r="N170" s="145">
        <f t="shared" ref="N170:S170" si="35">SUM(N139:N169)</f>
        <v>3</v>
      </c>
      <c r="O170" s="145">
        <f t="shared" si="35"/>
        <v>20</v>
      </c>
      <c r="P170" s="145">
        <f t="shared" si="35"/>
        <v>2</v>
      </c>
      <c r="Q170" s="145">
        <f t="shared" si="35"/>
        <v>0</v>
      </c>
      <c r="R170" s="145">
        <f t="shared" si="35"/>
        <v>50.5</v>
      </c>
      <c r="S170" s="145">
        <f t="shared" si="35"/>
        <v>22</v>
      </c>
      <c r="T170" s="145"/>
    </row>
    <row r="171" spans="1:20" ht="16" thickBot="1">
      <c r="A171" s="112"/>
      <c r="B171" s="112"/>
      <c r="K171" s="119"/>
      <c r="L171" s="119"/>
      <c r="M171" s="119"/>
      <c r="N171" s="146"/>
      <c r="O171" s="146"/>
      <c r="P171" s="146"/>
      <c r="Q171" s="146"/>
      <c r="R171" s="146"/>
      <c r="S171" s="146"/>
    </row>
    <row r="172" spans="1:20" ht="16" thickBot="1">
      <c r="A172" s="242" t="s">
        <v>116</v>
      </c>
      <c r="B172" s="243"/>
      <c r="C172" s="243"/>
      <c r="D172" s="243"/>
      <c r="E172" s="243"/>
      <c r="F172" s="243"/>
      <c r="G172" s="243"/>
      <c r="H172" s="243"/>
      <c r="I172" s="243"/>
      <c r="J172" s="243"/>
      <c r="K172" s="243"/>
      <c r="L172" s="243"/>
      <c r="M172" s="243"/>
      <c r="N172" s="243"/>
      <c r="O172" s="243"/>
      <c r="P172" s="243"/>
      <c r="Q172" s="243"/>
      <c r="R172" s="243"/>
      <c r="S172" s="243"/>
      <c r="T172" s="244"/>
    </row>
    <row r="173" spans="1:20">
      <c r="A173" s="245"/>
      <c r="B173" s="246"/>
      <c r="C173" s="113"/>
      <c r="D173" s="113"/>
      <c r="E173" s="113"/>
      <c r="F173" s="114"/>
      <c r="G173" s="114"/>
      <c r="H173" s="114"/>
      <c r="I173" s="114"/>
      <c r="J173" s="114"/>
      <c r="K173" s="114"/>
      <c r="L173" s="114"/>
      <c r="M173" s="113"/>
      <c r="N173" s="114"/>
      <c r="O173" s="114"/>
      <c r="P173" s="114"/>
      <c r="Q173" s="113"/>
      <c r="R173" s="115"/>
      <c r="S173" s="115"/>
      <c r="T173" s="116"/>
    </row>
    <row r="174" spans="1:20">
      <c r="A174" s="247" t="s">
        <v>117</v>
      </c>
      <c r="B174" s="248"/>
      <c r="C174" s="119" t="s">
        <v>118</v>
      </c>
      <c r="D174" s="249" t="s">
        <v>84</v>
      </c>
      <c r="E174" s="249"/>
      <c r="F174" s="249"/>
      <c r="G174" s="249"/>
      <c r="H174" s="249"/>
      <c r="I174" s="249"/>
      <c r="J174" s="249"/>
      <c r="K174" s="120"/>
      <c r="L174" s="120"/>
      <c r="M174" s="120"/>
      <c r="N174" s="120"/>
      <c r="O174" s="119"/>
      <c r="P174" s="120"/>
      <c r="R174" s="120"/>
      <c r="S174" s="120"/>
      <c r="T174" s="121"/>
    </row>
    <row r="175" spans="1:20">
      <c r="A175" s="117" t="s">
        <v>119</v>
      </c>
      <c r="B175" s="118"/>
      <c r="C175" s="119" t="s">
        <v>118</v>
      </c>
      <c r="D175" s="248"/>
      <c r="E175" s="248"/>
      <c r="F175" s="248"/>
      <c r="G175" s="248"/>
      <c r="H175" s="248"/>
      <c r="I175" s="248"/>
      <c r="J175" s="248"/>
      <c r="K175" s="120"/>
      <c r="L175" s="120"/>
      <c r="M175" s="120" t="str">
        <f>M5</f>
        <v>PERIODE TIME SHEET :  1 - 30 SEPTEMBER 2025</v>
      </c>
      <c r="O175" s="119"/>
      <c r="P175" s="120"/>
      <c r="Q175" s="120"/>
      <c r="R175" s="120"/>
      <c r="S175" s="122"/>
      <c r="T175" s="121"/>
    </row>
    <row r="176" spans="1:20">
      <c r="A176" s="117" t="s">
        <v>120</v>
      </c>
      <c r="B176" s="118"/>
      <c r="C176" s="119" t="s">
        <v>118</v>
      </c>
      <c r="D176" s="248" t="s">
        <v>81</v>
      </c>
      <c r="E176" s="248"/>
      <c r="F176" s="248"/>
      <c r="G176" s="248"/>
      <c r="H176" s="248"/>
      <c r="I176" s="248"/>
      <c r="J176" s="248"/>
      <c r="K176" s="120"/>
      <c r="L176" s="120"/>
      <c r="M176" s="120"/>
      <c r="N176" s="120"/>
      <c r="O176" s="119"/>
      <c r="P176" s="120"/>
      <c r="Q176" s="120"/>
      <c r="R176" s="120"/>
      <c r="S176" s="120"/>
      <c r="T176" s="121"/>
    </row>
    <row r="177" spans="1:20">
      <c r="A177" s="123" t="s">
        <v>121</v>
      </c>
      <c r="B177" s="124"/>
      <c r="C177" s="125" t="s">
        <v>118</v>
      </c>
      <c r="D177" s="250"/>
      <c r="E177" s="250"/>
      <c r="F177" s="250"/>
      <c r="G177" s="250"/>
      <c r="H177" s="250"/>
      <c r="I177" s="250"/>
      <c r="J177" s="250"/>
      <c r="K177" s="124"/>
      <c r="L177" s="124"/>
      <c r="M177" s="124"/>
      <c r="N177" s="124"/>
      <c r="O177" s="124"/>
      <c r="P177" s="124"/>
      <c r="Q177" s="124"/>
      <c r="R177" s="124"/>
      <c r="S177" s="124"/>
      <c r="T177" s="126"/>
    </row>
    <row r="178" spans="1:20" ht="16" thickBot="1">
      <c r="A178" s="127"/>
      <c r="B178" s="128"/>
      <c r="C178" s="129"/>
      <c r="D178" s="129"/>
      <c r="E178" s="129"/>
      <c r="F178" s="129"/>
      <c r="G178" s="129"/>
      <c r="H178" s="129"/>
      <c r="I178" s="129"/>
      <c r="J178" s="129"/>
      <c r="K178" s="129"/>
      <c r="L178" s="129"/>
      <c r="M178" s="128"/>
      <c r="N178" s="129"/>
      <c r="O178" s="129"/>
      <c r="P178" s="129"/>
      <c r="Q178" s="129"/>
      <c r="R178" s="129"/>
      <c r="S178" s="129"/>
      <c r="T178" s="130"/>
    </row>
    <row r="179" spans="1:20" ht="12.75" customHeight="1">
      <c r="A179" s="251" t="s">
        <v>122</v>
      </c>
      <c r="B179" s="253" t="s">
        <v>123</v>
      </c>
      <c r="C179" s="255" t="s">
        <v>124</v>
      </c>
      <c r="D179" s="256"/>
      <c r="E179" s="256"/>
      <c r="F179" s="257"/>
      <c r="G179" s="255" t="s">
        <v>125</v>
      </c>
      <c r="H179" s="256"/>
      <c r="I179" s="256"/>
      <c r="J179" s="257"/>
      <c r="K179" s="253" t="s">
        <v>126</v>
      </c>
      <c r="L179" s="253" t="s">
        <v>127</v>
      </c>
      <c r="M179" s="264" t="s">
        <v>128</v>
      </c>
      <c r="N179" s="266" t="s">
        <v>129</v>
      </c>
      <c r="O179" s="256"/>
      <c r="P179" s="256"/>
      <c r="Q179" s="267"/>
      <c r="R179" s="268" t="s">
        <v>130</v>
      </c>
      <c r="S179" s="131" t="s">
        <v>172</v>
      </c>
      <c r="T179" s="268" t="s">
        <v>132</v>
      </c>
    </row>
    <row r="180" spans="1:20" ht="16" thickBot="1">
      <c r="A180" s="252"/>
      <c r="B180" s="254"/>
      <c r="C180" s="258" t="s">
        <v>133</v>
      </c>
      <c r="D180" s="259"/>
      <c r="E180" s="258" t="s">
        <v>134</v>
      </c>
      <c r="F180" s="259"/>
      <c r="G180" s="258" t="s">
        <v>133</v>
      </c>
      <c r="H180" s="259"/>
      <c r="I180" s="258" t="s">
        <v>134</v>
      </c>
      <c r="J180" s="259"/>
      <c r="K180" s="254"/>
      <c r="L180" s="254"/>
      <c r="M180" s="265"/>
      <c r="N180" s="132">
        <v>1.5</v>
      </c>
      <c r="O180" s="133">
        <v>2</v>
      </c>
      <c r="P180" s="133">
        <v>3</v>
      </c>
      <c r="Q180" s="134">
        <v>4</v>
      </c>
      <c r="R180" s="269"/>
      <c r="S180" s="156">
        <v>15000</v>
      </c>
      <c r="T180" s="269"/>
    </row>
    <row r="181" spans="1:20">
      <c r="A181" s="135" t="s">
        <v>135</v>
      </c>
      <c r="B181" s="142"/>
      <c r="C181" s="137">
        <v>6</v>
      </c>
      <c r="D181" s="137">
        <v>0</v>
      </c>
      <c r="E181" s="137">
        <v>12</v>
      </c>
      <c r="F181" s="137">
        <v>0</v>
      </c>
      <c r="G181" s="137">
        <v>13</v>
      </c>
      <c r="H181" s="137">
        <v>0</v>
      </c>
      <c r="I181" s="137">
        <v>15</v>
      </c>
      <c r="J181" s="137">
        <v>0</v>
      </c>
      <c r="K181" s="138">
        <f>((((E181-C181)*60)+(F181-D181))/60)+((((I181-G181)*60)+(J181-H181))/60)</f>
        <v>8</v>
      </c>
      <c r="L181" s="138">
        <f>IF(K181=0,0,IF(OR(B181="H",B181="OFF"),K181,IF(B181="",8,0)))</f>
        <v>8</v>
      </c>
      <c r="M181" s="136">
        <f>IF(AND(B181="",K181&lt;=8),0,IF(AND(B181="",K181&gt;8),K181-L181,IF(OR(B181="H",B181="OFF"),L181,0)))</f>
        <v>0</v>
      </c>
      <c r="N181" s="139" t="str">
        <f>IF(M181=0,"",IF(AND(B181="",L181=8,M181&lt;=1),M181,IF(AND(M181&gt;1,B181=""),1,"")))</f>
        <v/>
      </c>
      <c r="O181" s="139" t="str">
        <f>IF(AND(B181="",M181&gt;1),M181-N181,IF(AND(B181="H",M181&lt;=5),M181,IF(AND(B181="OFF",M181&lt;=7),M181,IF(AND(B181="H",M181&gt;5),5,IF(AND(B181="OFF",M181&gt;7),7,"")))))</f>
        <v/>
      </c>
      <c r="P181" s="139" t="str">
        <f>IF(AND(B181="OFF",M181&gt;=8),1,IF(AND(B181="H",M181&gt;=6),1,""))</f>
        <v/>
      </c>
      <c r="Q181" s="139" t="str">
        <f>IF(AND(B181="H",M181&gt;=6),M181-6,IF(AND(B181="OFF",M181&gt;8),M181-8,""))</f>
        <v/>
      </c>
      <c r="R181" s="140">
        <f>(IF(N181="",0,(N181*$N$10)))+(IF(O181="",0,(O181*$O$10)))+(IF(P181="",0,(P181*$P$10)))+(IF(Q181="",0,(Q181*$Q$10)))</f>
        <v>0</v>
      </c>
      <c r="S181" s="141">
        <v>1</v>
      </c>
      <c r="T181" s="142"/>
    </row>
    <row r="182" spans="1:20">
      <c r="A182" s="135" t="s">
        <v>136</v>
      </c>
      <c r="B182" s="142"/>
      <c r="C182" s="137">
        <v>6</v>
      </c>
      <c r="D182" s="137">
        <v>0</v>
      </c>
      <c r="E182" s="137">
        <v>12</v>
      </c>
      <c r="F182" s="137">
        <v>0</v>
      </c>
      <c r="G182" s="137">
        <v>13</v>
      </c>
      <c r="H182" s="137">
        <v>0</v>
      </c>
      <c r="I182" s="137">
        <v>15</v>
      </c>
      <c r="J182" s="137">
        <v>0</v>
      </c>
      <c r="K182" s="138">
        <f>((((E182-C182)*60)+(F182-D182))/60)+((((I182-G182)*60)+(J182-H182))/60)</f>
        <v>8</v>
      </c>
      <c r="L182" s="138">
        <f t="shared" ref="L182:L211" si="36">IF(K182=0,0,IF(OR(B182="H",B182="OFF"),K182,IF(B182="",8,0)))</f>
        <v>8</v>
      </c>
      <c r="M182" s="136">
        <f t="shared" ref="M182:M211" si="37">IF(AND(B182="",K182&lt;=8),0,IF(AND(B182="",K182&gt;8),K182-L182,IF(OR(B182="H",B182="OFF"),L182,0)))</f>
        <v>0</v>
      </c>
      <c r="N182" s="139" t="str">
        <f>IF(M182=0,"",IF(AND(B182="",L182=8,M182&lt;=1),M182,IF(AND(M182&gt;1,B182=""),1,"")))</f>
        <v/>
      </c>
      <c r="O182" s="139" t="str">
        <f>IF(AND(B182="",M182&gt;1),M182-N182,IF(AND(B182="H",M182&lt;=5),M182,IF(AND(B182="OFF",M182&lt;=7),M182,IF(AND(B182="H",M182&gt;5),5,IF(AND(B182="OFF",M182&gt;7),7,"")))))</f>
        <v/>
      </c>
      <c r="P182" s="139" t="str">
        <f>IF(AND(B182="OFF",M182&gt;=8),1,IF(AND(B182="H",M182&gt;=6),1,""))</f>
        <v/>
      </c>
      <c r="Q182" s="139" t="str">
        <f>IF(AND(B182="H",M182&gt;=6),M182-6,IF(AND(B182="OFF",M182&gt;8),M182-8,""))</f>
        <v/>
      </c>
      <c r="R182" s="140">
        <f>(IF(N182="",0,(N182*$N$10)))+(IF(O182="",0,(O182*$O$10)))+(IF(P182="",0,(P182*$P$10)))+(IF(Q182="",0,(Q182*$Q$10)))</f>
        <v>0</v>
      </c>
      <c r="S182" s="141">
        <v>1</v>
      </c>
      <c r="T182" s="142"/>
    </row>
    <row r="183" spans="1:20">
      <c r="A183" s="135" t="s">
        <v>137</v>
      </c>
      <c r="B183" s="142"/>
      <c r="C183" s="137">
        <v>6</v>
      </c>
      <c r="D183" s="137">
        <v>0</v>
      </c>
      <c r="E183" s="137">
        <v>12</v>
      </c>
      <c r="F183" s="137">
        <v>0</v>
      </c>
      <c r="G183" s="137">
        <v>13</v>
      </c>
      <c r="H183" s="137">
        <v>0</v>
      </c>
      <c r="I183" s="137">
        <v>15</v>
      </c>
      <c r="J183" s="137">
        <v>0</v>
      </c>
      <c r="K183" s="138">
        <f t="shared" ref="K183:K211" si="38">((((E183-C183)*60)+(F183-D183))/60)+((((I183-G183)*60)+(J183-H183))/60)</f>
        <v>8</v>
      </c>
      <c r="L183" s="138">
        <f t="shared" si="36"/>
        <v>8</v>
      </c>
      <c r="M183" s="136">
        <f t="shared" si="37"/>
        <v>0</v>
      </c>
      <c r="N183" s="139" t="str">
        <f t="shared" ref="N183:N211" si="39">IF(M183=0,"",IF(AND(B183="",L183=8,M183&lt;=1),M183,IF(AND(M183&gt;1,B183=""),1,"")))</f>
        <v/>
      </c>
      <c r="O183" s="139" t="str">
        <f t="shared" ref="O183:O211" si="40">IF(AND(B183="",M183&gt;1),M183-N183,IF(AND(B183="H",M183&lt;=5),M183,IF(AND(B183="OFF",M183&lt;=7),M183,IF(AND(B183="H",M183&gt;5),5,IF(AND(B183="OFF",M183&gt;7),7,"")))))</f>
        <v/>
      </c>
      <c r="P183" s="139" t="str">
        <f t="shared" ref="P183:P211" si="41">IF(AND(B183="OFF",M183&gt;=8),1,IF(AND(B183="H",M183&gt;=6),1,""))</f>
        <v/>
      </c>
      <c r="Q183" s="139" t="str">
        <f t="shared" ref="Q183:Q211" si="42">IF(AND(B183="H",M183&gt;=6),M183-6,IF(AND(B183="OFF",M183&gt;8),M183-8,""))</f>
        <v/>
      </c>
      <c r="R183" s="140">
        <f t="shared" ref="R183:R211" si="43">(IF(N183="",0,(N183*$N$10)))+(IF(O183="",0,(O183*$O$10)))+(IF(P183="",0,(P183*$P$10)))+(IF(Q183="",0,(Q183*$Q$10)))</f>
        <v>0</v>
      </c>
      <c r="S183" s="141">
        <v>1</v>
      </c>
      <c r="T183" s="142"/>
    </row>
    <row r="184" spans="1:20">
      <c r="A184" s="135" t="s">
        <v>138</v>
      </c>
      <c r="B184" s="142"/>
      <c r="C184" s="137">
        <v>6</v>
      </c>
      <c r="D184" s="137">
        <v>0</v>
      </c>
      <c r="E184" s="137">
        <v>12</v>
      </c>
      <c r="F184" s="137">
        <v>0</v>
      </c>
      <c r="G184" s="137">
        <v>13</v>
      </c>
      <c r="H184" s="137">
        <v>0</v>
      </c>
      <c r="I184" s="137">
        <v>15</v>
      </c>
      <c r="J184" s="137">
        <v>0</v>
      </c>
      <c r="K184" s="138">
        <f t="shared" si="38"/>
        <v>8</v>
      </c>
      <c r="L184" s="138">
        <f t="shared" si="36"/>
        <v>8</v>
      </c>
      <c r="M184" s="136">
        <f t="shared" si="37"/>
        <v>0</v>
      </c>
      <c r="N184" s="139" t="str">
        <f t="shared" si="39"/>
        <v/>
      </c>
      <c r="O184" s="139" t="str">
        <f t="shared" si="40"/>
        <v/>
      </c>
      <c r="P184" s="139" t="str">
        <f t="shared" si="41"/>
        <v/>
      </c>
      <c r="Q184" s="139" t="str">
        <f t="shared" si="42"/>
        <v/>
      </c>
      <c r="R184" s="140">
        <f t="shared" si="43"/>
        <v>0</v>
      </c>
      <c r="S184" s="141">
        <v>1</v>
      </c>
      <c r="T184" s="142"/>
    </row>
    <row r="185" spans="1:20">
      <c r="A185" s="135" t="s">
        <v>139</v>
      </c>
      <c r="B185" s="142" t="s">
        <v>140</v>
      </c>
      <c r="C185" s="137"/>
      <c r="D185" s="137"/>
      <c r="E185" s="137"/>
      <c r="F185" s="137"/>
      <c r="G185" s="137"/>
      <c r="H185" s="137"/>
      <c r="I185" s="137"/>
      <c r="J185" s="137"/>
      <c r="K185" s="138">
        <f t="shared" si="38"/>
        <v>0</v>
      </c>
      <c r="L185" s="138">
        <f t="shared" si="36"/>
        <v>0</v>
      </c>
      <c r="M185" s="136">
        <f t="shared" si="37"/>
        <v>0</v>
      </c>
      <c r="N185" s="139" t="str">
        <f t="shared" si="39"/>
        <v/>
      </c>
      <c r="O185" s="139">
        <f t="shared" si="40"/>
        <v>0</v>
      </c>
      <c r="P185" s="139" t="str">
        <f t="shared" si="41"/>
        <v/>
      </c>
      <c r="Q185" s="139" t="str">
        <f t="shared" si="42"/>
        <v/>
      </c>
      <c r="R185" s="140">
        <f t="shared" si="43"/>
        <v>0</v>
      </c>
      <c r="S185" s="141"/>
      <c r="T185" s="142"/>
    </row>
    <row r="186" spans="1:20">
      <c r="A186" s="135" t="s">
        <v>141</v>
      </c>
      <c r="B186" s="142"/>
      <c r="C186" s="137">
        <v>6</v>
      </c>
      <c r="D186" s="137">
        <v>0</v>
      </c>
      <c r="E186" s="137">
        <v>12</v>
      </c>
      <c r="F186" s="137">
        <v>0</v>
      </c>
      <c r="G186" s="137">
        <v>13</v>
      </c>
      <c r="H186" s="137">
        <v>0</v>
      </c>
      <c r="I186" s="137">
        <v>15</v>
      </c>
      <c r="J186" s="137">
        <v>0</v>
      </c>
      <c r="K186" s="138">
        <f t="shared" si="38"/>
        <v>8</v>
      </c>
      <c r="L186" s="138">
        <f t="shared" si="36"/>
        <v>8</v>
      </c>
      <c r="M186" s="136">
        <f t="shared" si="37"/>
        <v>0</v>
      </c>
      <c r="N186" s="139" t="str">
        <f>IF(M186=0,"",IF(AND(B186="",L186=8,M186&lt;=1),M186,IF(AND(M186&gt;1,B186=""),1,"")))</f>
        <v/>
      </c>
      <c r="O186" s="139" t="str">
        <f>IF(AND(B186="",M186&gt;1),M186-N186,IF(AND(B186="H",M186&lt;=5),M186,IF(AND(B186="OFF",M186&lt;=7),M186,IF(AND(B186="H",M186&gt;5),5,IF(AND(B186="OFF",M186&gt;7),7,"")))))</f>
        <v/>
      </c>
      <c r="P186" s="139" t="str">
        <f>IF(AND(B186="OFF",M186&gt;=8),1,IF(AND(B186="H",M186&gt;=6),1,""))</f>
        <v/>
      </c>
      <c r="Q186" s="139" t="str">
        <f>IF(AND(B186="H",M186&gt;=6),M186-6,IF(AND(B186="OFF",M186&gt;8),M186-8,""))</f>
        <v/>
      </c>
      <c r="R186" s="140">
        <f t="shared" si="43"/>
        <v>0</v>
      </c>
      <c r="S186" s="141">
        <v>1</v>
      </c>
      <c r="T186" s="142"/>
    </row>
    <row r="187" spans="1:20">
      <c r="A187" s="135" t="s">
        <v>142</v>
      </c>
      <c r="B187" s="142" t="s">
        <v>140</v>
      </c>
      <c r="C187" s="137"/>
      <c r="D187" s="137"/>
      <c r="E187" s="137"/>
      <c r="F187" s="137"/>
      <c r="G187" s="137"/>
      <c r="H187" s="137"/>
      <c r="I187" s="137"/>
      <c r="J187" s="137"/>
      <c r="K187" s="138">
        <f t="shared" si="38"/>
        <v>0</v>
      </c>
      <c r="L187" s="138">
        <f t="shared" si="36"/>
        <v>0</v>
      </c>
      <c r="M187" s="136">
        <f t="shared" si="37"/>
        <v>0</v>
      </c>
      <c r="N187" s="139" t="str">
        <f t="shared" si="39"/>
        <v/>
      </c>
      <c r="O187" s="139">
        <f t="shared" si="40"/>
        <v>0</v>
      </c>
      <c r="P187" s="139" t="str">
        <f t="shared" si="41"/>
        <v/>
      </c>
      <c r="Q187" s="139" t="str">
        <f t="shared" si="42"/>
        <v/>
      </c>
      <c r="R187" s="140">
        <f t="shared" si="43"/>
        <v>0</v>
      </c>
      <c r="S187" s="141"/>
      <c r="T187" s="142"/>
    </row>
    <row r="188" spans="1:20">
      <c r="A188" s="135" t="s">
        <v>143</v>
      </c>
      <c r="B188" s="142"/>
      <c r="C188" s="137">
        <v>6</v>
      </c>
      <c r="D188" s="137">
        <v>0</v>
      </c>
      <c r="E188" s="137">
        <v>12</v>
      </c>
      <c r="F188" s="137">
        <v>0</v>
      </c>
      <c r="G188" s="137">
        <v>13</v>
      </c>
      <c r="H188" s="137">
        <v>0</v>
      </c>
      <c r="I188" s="137">
        <v>15</v>
      </c>
      <c r="J188" s="137">
        <v>0</v>
      </c>
      <c r="K188" s="138">
        <f t="shared" si="38"/>
        <v>8</v>
      </c>
      <c r="L188" s="138">
        <f t="shared" si="36"/>
        <v>8</v>
      </c>
      <c r="M188" s="136">
        <f t="shared" si="37"/>
        <v>0</v>
      </c>
      <c r="N188" s="139" t="str">
        <f t="shared" si="39"/>
        <v/>
      </c>
      <c r="O188" s="139" t="str">
        <f t="shared" si="40"/>
        <v/>
      </c>
      <c r="P188" s="139" t="str">
        <f t="shared" si="41"/>
        <v/>
      </c>
      <c r="Q188" s="139" t="str">
        <f t="shared" si="42"/>
        <v/>
      </c>
      <c r="R188" s="140">
        <f t="shared" si="43"/>
        <v>0</v>
      </c>
      <c r="S188" s="141">
        <v>1</v>
      </c>
      <c r="T188" s="142"/>
    </row>
    <row r="189" spans="1:20">
      <c r="A189" s="135" t="s">
        <v>144</v>
      </c>
      <c r="B189" s="142"/>
      <c r="C189" s="137">
        <v>6</v>
      </c>
      <c r="D189" s="137">
        <v>0</v>
      </c>
      <c r="E189" s="137">
        <v>12</v>
      </c>
      <c r="F189" s="137">
        <v>0</v>
      </c>
      <c r="G189" s="137">
        <v>13</v>
      </c>
      <c r="H189" s="137">
        <v>0</v>
      </c>
      <c r="I189" s="137">
        <v>15</v>
      </c>
      <c r="J189" s="137">
        <v>0</v>
      </c>
      <c r="K189" s="138">
        <f t="shared" si="38"/>
        <v>8</v>
      </c>
      <c r="L189" s="138">
        <f t="shared" si="36"/>
        <v>8</v>
      </c>
      <c r="M189" s="136">
        <f t="shared" si="37"/>
        <v>0</v>
      </c>
      <c r="N189" s="139" t="str">
        <f t="shared" si="39"/>
        <v/>
      </c>
      <c r="O189" s="139" t="str">
        <f t="shared" si="40"/>
        <v/>
      </c>
      <c r="P189" s="139" t="str">
        <f t="shared" si="41"/>
        <v/>
      </c>
      <c r="Q189" s="139" t="str">
        <f t="shared" si="42"/>
        <v/>
      </c>
      <c r="R189" s="140">
        <f t="shared" si="43"/>
        <v>0</v>
      </c>
      <c r="S189" s="141">
        <v>1</v>
      </c>
      <c r="T189" s="142"/>
    </row>
    <row r="190" spans="1:20">
      <c r="A190" s="135" t="s">
        <v>145</v>
      </c>
      <c r="B190" s="142"/>
      <c r="C190" s="137">
        <v>6</v>
      </c>
      <c r="D190" s="137">
        <v>0</v>
      </c>
      <c r="E190" s="137">
        <v>12</v>
      </c>
      <c r="F190" s="137">
        <v>0</v>
      </c>
      <c r="G190" s="137">
        <v>13</v>
      </c>
      <c r="H190" s="137">
        <v>0</v>
      </c>
      <c r="I190" s="137">
        <v>15</v>
      </c>
      <c r="J190" s="137">
        <v>0</v>
      </c>
      <c r="K190" s="138">
        <f t="shared" si="38"/>
        <v>8</v>
      </c>
      <c r="L190" s="138">
        <f t="shared" si="36"/>
        <v>8</v>
      </c>
      <c r="M190" s="136">
        <f t="shared" si="37"/>
        <v>0</v>
      </c>
      <c r="N190" s="139" t="str">
        <f t="shared" si="39"/>
        <v/>
      </c>
      <c r="O190" s="139" t="str">
        <f t="shared" si="40"/>
        <v/>
      </c>
      <c r="P190" s="139" t="str">
        <f t="shared" si="41"/>
        <v/>
      </c>
      <c r="Q190" s="139" t="str">
        <f t="shared" si="42"/>
        <v/>
      </c>
      <c r="R190" s="140">
        <f t="shared" si="43"/>
        <v>0</v>
      </c>
      <c r="S190" s="141">
        <v>1</v>
      </c>
      <c r="T190" s="142"/>
    </row>
    <row r="191" spans="1:20">
      <c r="A191" s="135" t="s">
        <v>146</v>
      </c>
      <c r="B191" s="142"/>
      <c r="C191" s="137">
        <v>6</v>
      </c>
      <c r="D191" s="137">
        <v>0</v>
      </c>
      <c r="E191" s="137">
        <v>12</v>
      </c>
      <c r="F191" s="137">
        <v>0</v>
      </c>
      <c r="G191" s="137">
        <v>13</v>
      </c>
      <c r="H191" s="137">
        <v>0</v>
      </c>
      <c r="I191" s="137">
        <v>15</v>
      </c>
      <c r="J191" s="137">
        <v>0</v>
      </c>
      <c r="K191" s="138">
        <f t="shared" si="38"/>
        <v>8</v>
      </c>
      <c r="L191" s="138">
        <f t="shared" si="36"/>
        <v>8</v>
      </c>
      <c r="M191" s="136">
        <f t="shared" si="37"/>
        <v>0</v>
      </c>
      <c r="N191" s="139" t="str">
        <f t="shared" si="39"/>
        <v/>
      </c>
      <c r="O191" s="139" t="str">
        <f t="shared" si="40"/>
        <v/>
      </c>
      <c r="P191" s="139" t="str">
        <f t="shared" si="41"/>
        <v/>
      </c>
      <c r="Q191" s="139" t="str">
        <f t="shared" si="42"/>
        <v/>
      </c>
      <c r="R191" s="140">
        <f t="shared" si="43"/>
        <v>0</v>
      </c>
      <c r="S191" s="141">
        <v>1</v>
      </c>
      <c r="T191" s="142"/>
    </row>
    <row r="192" spans="1:20">
      <c r="A192" s="135" t="s">
        <v>147</v>
      </c>
      <c r="B192" s="142" t="s">
        <v>140</v>
      </c>
      <c r="C192" s="137"/>
      <c r="D192" s="137"/>
      <c r="E192" s="137"/>
      <c r="F192" s="137"/>
      <c r="G192" s="137"/>
      <c r="H192" s="137"/>
      <c r="I192" s="137"/>
      <c r="J192" s="137"/>
      <c r="K192" s="138">
        <f t="shared" si="38"/>
        <v>0</v>
      </c>
      <c r="L192" s="138">
        <f t="shared" si="36"/>
        <v>0</v>
      </c>
      <c r="M192" s="136">
        <f t="shared" si="37"/>
        <v>0</v>
      </c>
      <c r="N192" s="139" t="str">
        <f t="shared" si="39"/>
        <v/>
      </c>
      <c r="O192" s="139">
        <f t="shared" si="40"/>
        <v>0</v>
      </c>
      <c r="P192" s="139" t="str">
        <f t="shared" si="41"/>
        <v/>
      </c>
      <c r="Q192" s="139" t="str">
        <f t="shared" si="42"/>
        <v/>
      </c>
      <c r="R192" s="140">
        <f t="shared" si="43"/>
        <v>0</v>
      </c>
      <c r="S192" s="141"/>
      <c r="T192" s="142"/>
    </row>
    <row r="193" spans="1:20" s="168" customFormat="1">
      <c r="A193" s="160" t="s">
        <v>148</v>
      </c>
      <c r="B193" s="167" t="s">
        <v>140</v>
      </c>
      <c r="C193" s="162">
        <v>13</v>
      </c>
      <c r="D193" s="162">
        <v>0</v>
      </c>
      <c r="E193" s="162">
        <v>15</v>
      </c>
      <c r="F193" s="162">
        <v>0</v>
      </c>
      <c r="G193" s="162">
        <v>16</v>
      </c>
      <c r="H193" s="162">
        <v>0</v>
      </c>
      <c r="I193" s="162">
        <v>22</v>
      </c>
      <c r="J193" s="162">
        <v>0</v>
      </c>
      <c r="K193" s="163">
        <f>((((E193-C193)*60)+(F193-D193))/60)+((((I193-G193)*60)+(J193-H193))/60)</f>
        <v>8</v>
      </c>
      <c r="L193" s="163">
        <f t="shared" si="36"/>
        <v>8</v>
      </c>
      <c r="M193" s="161">
        <f t="shared" si="37"/>
        <v>8</v>
      </c>
      <c r="N193" s="164" t="str">
        <f>IF(M193=0,"",IF(AND(B193="",L193=8,M193&lt;=1),M193,IF(AND(M193&gt;1,B193=""),1,"")))</f>
        <v/>
      </c>
      <c r="O193" s="164">
        <f>IF(AND(B193="",M193&gt;1),M193-N193,IF(AND(B193="H",M193&lt;=5),M193,IF(AND(B193="OFF",M193&lt;=7),M193,IF(AND(B193="H",M193&gt;5),5,IF(AND(B193="OFF",M193&gt;7),7,"")))))</f>
        <v>7</v>
      </c>
      <c r="P193" s="164">
        <f>IF(AND(B193="OFF",M193&gt;=8),1,IF(AND(B193="H",M193&gt;=6),1,""))</f>
        <v>1</v>
      </c>
      <c r="Q193" s="164" t="str">
        <f>IF(AND(B193="H",M193&gt;=6),M193-6,IF(AND(B193="OFF",M193&gt;8),M193-8,""))</f>
        <v/>
      </c>
      <c r="R193" s="165">
        <f t="shared" si="43"/>
        <v>17</v>
      </c>
      <c r="S193" s="166">
        <v>1</v>
      </c>
      <c r="T193" s="167"/>
    </row>
    <row r="194" spans="1:20">
      <c r="A194" s="135" t="s">
        <v>149</v>
      </c>
      <c r="B194" s="142" t="s">
        <v>140</v>
      </c>
      <c r="C194" s="137"/>
      <c r="D194" s="137"/>
      <c r="E194" s="137"/>
      <c r="F194" s="137"/>
      <c r="G194" s="137"/>
      <c r="H194" s="137"/>
      <c r="I194" s="137"/>
      <c r="J194" s="137"/>
      <c r="K194" s="138">
        <f t="shared" si="38"/>
        <v>0</v>
      </c>
      <c r="L194" s="138">
        <f t="shared" si="36"/>
        <v>0</v>
      </c>
      <c r="M194" s="136">
        <f t="shared" si="37"/>
        <v>0</v>
      </c>
      <c r="N194" s="139" t="str">
        <f t="shared" si="39"/>
        <v/>
      </c>
      <c r="O194" s="139">
        <f t="shared" si="40"/>
        <v>0</v>
      </c>
      <c r="P194" s="139" t="str">
        <f t="shared" si="41"/>
        <v/>
      </c>
      <c r="Q194" s="139" t="str">
        <f t="shared" si="42"/>
        <v/>
      </c>
      <c r="R194" s="140">
        <f t="shared" si="43"/>
        <v>0</v>
      </c>
      <c r="S194" s="141"/>
      <c r="T194" s="142"/>
    </row>
    <row r="195" spans="1:20">
      <c r="A195" s="135" t="s">
        <v>150</v>
      </c>
      <c r="B195" s="142" t="s">
        <v>140</v>
      </c>
      <c r="C195" s="137"/>
      <c r="D195" s="137"/>
      <c r="E195" s="137"/>
      <c r="F195" s="137"/>
      <c r="G195" s="137"/>
      <c r="H195" s="137"/>
      <c r="I195" s="137"/>
      <c r="J195" s="137"/>
      <c r="K195" s="138">
        <f t="shared" si="38"/>
        <v>0</v>
      </c>
      <c r="L195" s="138">
        <f t="shared" si="36"/>
        <v>0</v>
      </c>
      <c r="M195" s="136">
        <f t="shared" si="37"/>
        <v>0</v>
      </c>
      <c r="N195" s="139" t="str">
        <f t="shared" si="39"/>
        <v/>
      </c>
      <c r="O195" s="139">
        <f t="shared" si="40"/>
        <v>0</v>
      </c>
      <c r="P195" s="139" t="str">
        <f t="shared" si="41"/>
        <v/>
      </c>
      <c r="Q195" s="139" t="str">
        <f t="shared" si="42"/>
        <v/>
      </c>
      <c r="R195" s="140">
        <f t="shared" si="43"/>
        <v>0</v>
      </c>
      <c r="S195" s="141"/>
      <c r="T195" s="142"/>
    </row>
    <row r="196" spans="1:20" s="168" customFormat="1">
      <c r="A196" s="160" t="s">
        <v>151</v>
      </c>
      <c r="B196" s="167"/>
      <c r="C196" s="162">
        <v>6</v>
      </c>
      <c r="D196" s="162">
        <v>0</v>
      </c>
      <c r="E196" s="162">
        <v>12</v>
      </c>
      <c r="F196" s="162">
        <v>0</v>
      </c>
      <c r="G196" s="162">
        <v>13</v>
      </c>
      <c r="H196" s="162">
        <v>0</v>
      </c>
      <c r="I196" s="162">
        <v>18</v>
      </c>
      <c r="J196" s="162">
        <v>0</v>
      </c>
      <c r="K196" s="163">
        <f t="shared" si="38"/>
        <v>11</v>
      </c>
      <c r="L196" s="163">
        <f t="shared" si="36"/>
        <v>8</v>
      </c>
      <c r="M196" s="161">
        <f t="shared" si="37"/>
        <v>3</v>
      </c>
      <c r="N196" s="164">
        <f t="shared" si="39"/>
        <v>1</v>
      </c>
      <c r="O196" s="164">
        <f t="shared" si="40"/>
        <v>2</v>
      </c>
      <c r="P196" s="164" t="str">
        <f t="shared" si="41"/>
        <v/>
      </c>
      <c r="Q196" s="164" t="str">
        <f t="shared" si="42"/>
        <v/>
      </c>
      <c r="R196" s="165">
        <f t="shared" si="43"/>
        <v>5.5</v>
      </c>
      <c r="S196" s="166">
        <v>1</v>
      </c>
      <c r="T196" s="167"/>
    </row>
    <row r="197" spans="1:20">
      <c r="A197" s="135" t="s">
        <v>152</v>
      </c>
      <c r="B197" s="142"/>
      <c r="C197" s="137">
        <v>6</v>
      </c>
      <c r="D197" s="137">
        <v>0</v>
      </c>
      <c r="E197" s="137">
        <v>12</v>
      </c>
      <c r="F197" s="137">
        <v>0</v>
      </c>
      <c r="G197" s="137">
        <v>13</v>
      </c>
      <c r="H197" s="137">
        <v>0</v>
      </c>
      <c r="I197" s="137">
        <v>15</v>
      </c>
      <c r="J197" s="137">
        <v>0</v>
      </c>
      <c r="K197" s="138">
        <f t="shared" si="38"/>
        <v>8</v>
      </c>
      <c r="L197" s="138">
        <f t="shared" si="36"/>
        <v>8</v>
      </c>
      <c r="M197" s="136">
        <f t="shared" si="37"/>
        <v>0</v>
      </c>
      <c r="N197" s="139" t="str">
        <f t="shared" si="39"/>
        <v/>
      </c>
      <c r="O197" s="139" t="str">
        <f t="shared" si="40"/>
        <v/>
      </c>
      <c r="P197" s="139" t="str">
        <f t="shared" si="41"/>
        <v/>
      </c>
      <c r="Q197" s="139" t="str">
        <f t="shared" si="42"/>
        <v/>
      </c>
      <c r="R197" s="140">
        <f t="shared" si="43"/>
        <v>0</v>
      </c>
      <c r="S197" s="141">
        <v>1</v>
      </c>
      <c r="T197" s="142"/>
    </row>
    <row r="198" spans="1:20">
      <c r="A198" s="135" t="s">
        <v>153</v>
      </c>
      <c r="B198" s="142"/>
      <c r="C198" s="137">
        <v>6</v>
      </c>
      <c r="D198" s="137">
        <v>0</v>
      </c>
      <c r="E198" s="137">
        <v>12</v>
      </c>
      <c r="F198" s="137">
        <v>0</v>
      </c>
      <c r="G198" s="137">
        <v>13</v>
      </c>
      <c r="H198" s="137">
        <v>0</v>
      </c>
      <c r="I198" s="137">
        <v>15</v>
      </c>
      <c r="J198" s="137">
        <v>0</v>
      </c>
      <c r="K198" s="138">
        <f t="shared" si="38"/>
        <v>8</v>
      </c>
      <c r="L198" s="138">
        <f t="shared" si="36"/>
        <v>8</v>
      </c>
      <c r="M198" s="136">
        <f t="shared" si="37"/>
        <v>0</v>
      </c>
      <c r="N198" s="139" t="str">
        <f t="shared" si="39"/>
        <v/>
      </c>
      <c r="O198" s="139" t="str">
        <f t="shared" si="40"/>
        <v/>
      </c>
      <c r="P198" s="139" t="str">
        <f t="shared" si="41"/>
        <v/>
      </c>
      <c r="Q198" s="139" t="str">
        <f t="shared" si="42"/>
        <v/>
      </c>
      <c r="R198" s="140">
        <f t="shared" si="43"/>
        <v>0</v>
      </c>
      <c r="S198" s="141">
        <v>1</v>
      </c>
      <c r="T198" s="142"/>
    </row>
    <row r="199" spans="1:20">
      <c r="A199" s="135" t="s">
        <v>154</v>
      </c>
      <c r="B199" s="142"/>
      <c r="C199" s="137">
        <v>6</v>
      </c>
      <c r="D199" s="137">
        <v>0</v>
      </c>
      <c r="E199" s="137">
        <v>12</v>
      </c>
      <c r="F199" s="137">
        <v>0</v>
      </c>
      <c r="G199" s="137">
        <v>13</v>
      </c>
      <c r="H199" s="137">
        <v>0</v>
      </c>
      <c r="I199" s="137">
        <v>15</v>
      </c>
      <c r="J199" s="137">
        <v>0</v>
      </c>
      <c r="K199" s="138">
        <f t="shared" si="38"/>
        <v>8</v>
      </c>
      <c r="L199" s="138">
        <f t="shared" si="36"/>
        <v>8</v>
      </c>
      <c r="M199" s="136">
        <f t="shared" si="37"/>
        <v>0</v>
      </c>
      <c r="N199" s="139" t="str">
        <f t="shared" si="39"/>
        <v/>
      </c>
      <c r="O199" s="139" t="str">
        <f t="shared" si="40"/>
        <v/>
      </c>
      <c r="P199" s="139" t="str">
        <f t="shared" si="41"/>
        <v/>
      </c>
      <c r="Q199" s="139" t="str">
        <f t="shared" si="42"/>
        <v/>
      </c>
      <c r="R199" s="140">
        <f t="shared" si="43"/>
        <v>0</v>
      </c>
      <c r="S199" s="141">
        <v>1</v>
      </c>
      <c r="T199" s="142"/>
    </row>
    <row r="200" spans="1:20">
      <c r="A200" s="135" t="s">
        <v>155</v>
      </c>
      <c r="B200" s="142"/>
      <c r="C200" s="137">
        <v>6</v>
      </c>
      <c r="D200" s="137">
        <v>0</v>
      </c>
      <c r="E200" s="137">
        <v>12</v>
      </c>
      <c r="F200" s="137">
        <v>0</v>
      </c>
      <c r="G200" s="137">
        <v>13</v>
      </c>
      <c r="H200" s="137">
        <v>0</v>
      </c>
      <c r="I200" s="137">
        <v>15</v>
      </c>
      <c r="J200" s="137">
        <v>0</v>
      </c>
      <c r="K200" s="138">
        <f>((((E200-C200)*60)+(F200-D200))/60)+((((I200-G200)*60)+(J200-H200))/60)</f>
        <v>8</v>
      </c>
      <c r="L200" s="138">
        <f t="shared" si="36"/>
        <v>8</v>
      </c>
      <c r="M200" s="136">
        <f t="shared" si="37"/>
        <v>0</v>
      </c>
      <c r="N200" s="139" t="str">
        <f>IF(M200=0,"",IF(AND(B200="",L200=8,M200&lt;=1),M200,IF(AND(M200&gt;1,B200=""),1,"")))</f>
        <v/>
      </c>
      <c r="O200" s="139" t="str">
        <f>IF(AND(B200="",M200&gt;1),M200-N200,IF(AND(B200="H",M200&lt;=5),M200,IF(AND(B200="OFF",M200&lt;=7),M200,IF(AND(B200="H",M200&gt;5),5,IF(AND(B200="OFF",M200&gt;7),7,"")))))</f>
        <v/>
      </c>
      <c r="P200" s="139" t="str">
        <f>IF(AND(B200="OFF",M200&gt;=8),1,IF(AND(B200="H",M200&gt;=6),1,""))</f>
        <v/>
      </c>
      <c r="Q200" s="139" t="str">
        <f>IF(AND(B200="H",M200&gt;=6),M200-6,IF(AND(B200="OFF",M200&gt;8),M200-8,""))</f>
        <v/>
      </c>
      <c r="R200" s="140">
        <f t="shared" si="43"/>
        <v>0</v>
      </c>
      <c r="S200" s="141">
        <v>1</v>
      </c>
      <c r="T200" s="142"/>
    </row>
    <row r="201" spans="1:20" s="168" customFormat="1">
      <c r="A201" s="160" t="s">
        <v>156</v>
      </c>
      <c r="B201" s="167" t="s">
        <v>140</v>
      </c>
      <c r="C201" s="162">
        <v>7</v>
      </c>
      <c r="D201" s="162">
        <v>0</v>
      </c>
      <c r="E201" s="162">
        <v>12</v>
      </c>
      <c r="F201" s="162">
        <v>0</v>
      </c>
      <c r="G201" s="162">
        <v>13</v>
      </c>
      <c r="H201" s="162">
        <v>0</v>
      </c>
      <c r="I201" s="162">
        <v>16</v>
      </c>
      <c r="J201" s="162">
        <v>0</v>
      </c>
      <c r="K201" s="163">
        <f t="shared" si="38"/>
        <v>8</v>
      </c>
      <c r="L201" s="163">
        <f t="shared" si="36"/>
        <v>8</v>
      </c>
      <c r="M201" s="161">
        <f t="shared" si="37"/>
        <v>8</v>
      </c>
      <c r="N201" s="164" t="str">
        <f t="shared" si="39"/>
        <v/>
      </c>
      <c r="O201" s="164">
        <f t="shared" si="40"/>
        <v>7</v>
      </c>
      <c r="P201" s="164">
        <f t="shared" si="41"/>
        <v>1</v>
      </c>
      <c r="Q201" s="164" t="str">
        <f t="shared" si="42"/>
        <v/>
      </c>
      <c r="R201" s="165">
        <f t="shared" si="43"/>
        <v>17</v>
      </c>
      <c r="S201" s="166">
        <v>1</v>
      </c>
      <c r="T201" s="167"/>
    </row>
    <row r="202" spans="1:20">
      <c r="A202" s="135" t="s">
        <v>157</v>
      </c>
      <c r="B202" s="142"/>
      <c r="C202" s="137">
        <v>6</v>
      </c>
      <c r="D202" s="137">
        <v>0</v>
      </c>
      <c r="E202" s="137">
        <v>12</v>
      </c>
      <c r="F202" s="137">
        <v>0</v>
      </c>
      <c r="G202" s="137">
        <v>13</v>
      </c>
      <c r="H202" s="137">
        <v>0</v>
      </c>
      <c r="I202" s="137">
        <v>15</v>
      </c>
      <c r="J202" s="137">
        <v>0</v>
      </c>
      <c r="K202" s="138">
        <f t="shared" si="38"/>
        <v>8</v>
      </c>
      <c r="L202" s="138">
        <f t="shared" si="36"/>
        <v>8</v>
      </c>
      <c r="M202" s="136">
        <f t="shared" si="37"/>
        <v>0</v>
      </c>
      <c r="N202" s="139" t="str">
        <f t="shared" si="39"/>
        <v/>
      </c>
      <c r="O202" s="139" t="str">
        <f t="shared" si="40"/>
        <v/>
      </c>
      <c r="P202" s="139" t="str">
        <f t="shared" si="41"/>
        <v/>
      </c>
      <c r="Q202" s="139" t="str">
        <f t="shared" si="42"/>
        <v/>
      </c>
      <c r="R202" s="140">
        <f t="shared" si="43"/>
        <v>0</v>
      </c>
      <c r="S202" s="141">
        <v>1</v>
      </c>
      <c r="T202" s="142"/>
    </row>
    <row r="203" spans="1:20">
      <c r="A203" s="135" t="s">
        <v>158</v>
      </c>
      <c r="B203" s="142"/>
      <c r="C203" s="137">
        <v>6</v>
      </c>
      <c r="D203" s="137">
        <v>0</v>
      </c>
      <c r="E203" s="137">
        <v>12</v>
      </c>
      <c r="F203" s="137">
        <v>0</v>
      </c>
      <c r="G203" s="137">
        <v>13</v>
      </c>
      <c r="H203" s="137">
        <v>0</v>
      </c>
      <c r="I203" s="137">
        <v>15</v>
      </c>
      <c r="J203" s="137">
        <v>0</v>
      </c>
      <c r="K203" s="138">
        <f t="shared" si="38"/>
        <v>8</v>
      </c>
      <c r="L203" s="138">
        <f t="shared" si="36"/>
        <v>8</v>
      </c>
      <c r="M203" s="136">
        <f t="shared" si="37"/>
        <v>0</v>
      </c>
      <c r="N203" s="139" t="str">
        <f t="shared" si="39"/>
        <v/>
      </c>
      <c r="O203" s="139" t="str">
        <f t="shared" si="40"/>
        <v/>
      </c>
      <c r="P203" s="139" t="str">
        <f t="shared" si="41"/>
        <v/>
      </c>
      <c r="Q203" s="139" t="str">
        <f t="shared" si="42"/>
        <v/>
      </c>
      <c r="R203" s="140">
        <f t="shared" si="43"/>
        <v>0</v>
      </c>
      <c r="S203" s="141">
        <v>1</v>
      </c>
      <c r="T203" s="142"/>
    </row>
    <row r="204" spans="1:20" s="168" customFormat="1">
      <c r="A204" s="160" t="s">
        <v>159</v>
      </c>
      <c r="B204" s="167"/>
      <c r="C204" s="162">
        <v>6</v>
      </c>
      <c r="D204" s="162">
        <v>0</v>
      </c>
      <c r="E204" s="162">
        <v>12</v>
      </c>
      <c r="F204" s="162">
        <v>0</v>
      </c>
      <c r="G204" s="162">
        <v>13</v>
      </c>
      <c r="H204" s="162">
        <v>0</v>
      </c>
      <c r="I204" s="162">
        <v>19</v>
      </c>
      <c r="J204" s="162">
        <v>0</v>
      </c>
      <c r="K204" s="163">
        <f t="shared" si="38"/>
        <v>12</v>
      </c>
      <c r="L204" s="163">
        <f t="shared" si="36"/>
        <v>8</v>
      </c>
      <c r="M204" s="161">
        <f t="shared" si="37"/>
        <v>4</v>
      </c>
      <c r="N204" s="164">
        <f t="shared" si="39"/>
        <v>1</v>
      </c>
      <c r="O204" s="164">
        <f t="shared" si="40"/>
        <v>3</v>
      </c>
      <c r="P204" s="164" t="str">
        <f t="shared" si="41"/>
        <v/>
      </c>
      <c r="Q204" s="164" t="str">
        <f t="shared" si="42"/>
        <v/>
      </c>
      <c r="R204" s="165">
        <f t="shared" si="43"/>
        <v>7.5</v>
      </c>
      <c r="S204" s="166">
        <v>1</v>
      </c>
      <c r="T204" s="167"/>
    </row>
    <row r="205" spans="1:20">
      <c r="A205" s="135" t="s">
        <v>160</v>
      </c>
      <c r="B205" s="142"/>
      <c r="C205" s="137">
        <v>6</v>
      </c>
      <c r="D205" s="137">
        <v>0</v>
      </c>
      <c r="E205" s="137">
        <v>12</v>
      </c>
      <c r="F205" s="137">
        <v>0</v>
      </c>
      <c r="G205" s="137">
        <v>13</v>
      </c>
      <c r="H205" s="137">
        <v>0</v>
      </c>
      <c r="I205" s="137">
        <v>15</v>
      </c>
      <c r="J205" s="137">
        <v>0</v>
      </c>
      <c r="K205" s="138">
        <f t="shared" si="38"/>
        <v>8</v>
      </c>
      <c r="L205" s="138">
        <f t="shared" si="36"/>
        <v>8</v>
      </c>
      <c r="M205" s="136">
        <f t="shared" si="37"/>
        <v>0</v>
      </c>
      <c r="N205" s="139" t="str">
        <f t="shared" si="39"/>
        <v/>
      </c>
      <c r="O205" s="139" t="str">
        <f t="shared" si="40"/>
        <v/>
      </c>
      <c r="P205" s="139" t="str">
        <f t="shared" si="41"/>
        <v/>
      </c>
      <c r="Q205" s="139" t="str">
        <f t="shared" si="42"/>
        <v/>
      </c>
      <c r="R205" s="140">
        <f t="shared" si="43"/>
        <v>0</v>
      </c>
      <c r="S205" s="141">
        <v>1</v>
      </c>
      <c r="T205" s="142"/>
    </row>
    <row r="206" spans="1:20">
      <c r="A206" s="135" t="s">
        <v>161</v>
      </c>
      <c r="B206" s="142"/>
      <c r="C206" s="137">
        <v>6</v>
      </c>
      <c r="D206" s="137">
        <v>0</v>
      </c>
      <c r="E206" s="137">
        <v>12</v>
      </c>
      <c r="F206" s="137">
        <v>0</v>
      </c>
      <c r="G206" s="137">
        <v>13</v>
      </c>
      <c r="H206" s="137">
        <v>0</v>
      </c>
      <c r="I206" s="137">
        <v>15</v>
      </c>
      <c r="J206" s="137">
        <v>0</v>
      </c>
      <c r="K206" s="138">
        <f t="shared" si="38"/>
        <v>8</v>
      </c>
      <c r="L206" s="138">
        <f t="shared" si="36"/>
        <v>8</v>
      </c>
      <c r="M206" s="136">
        <f t="shared" si="37"/>
        <v>0</v>
      </c>
      <c r="N206" s="139" t="str">
        <f t="shared" si="39"/>
        <v/>
      </c>
      <c r="O206" s="139" t="str">
        <f t="shared" si="40"/>
        <v/>
      </c>
      <c r="P206" s="139" t="str">
        <f t="shared" si="41"/>
        <v/>
      </c>
      <c r="Q206" s="139" t="str">
        <f t="shared" si="42"/>
        <v/>
      </c>
      <c r="R206" s="140">
        <f t="shared" si="43"/>
        <v>0</v>
      </c>
      <c r="S206" s="141">
        <v>1</v>
      </c>
      <c r="T206" s="142"/>
    </row>
    <row r="207" spans="1:20">
      <c r="A207" s="135" t="s">
        <v>162</v>
      </c>
      <c r="B207" s="142"/>
      <c r="C207" s="137">
        <v>6</v>
      </c>
      <c r="D207" s="137">
        <v>0</v>
      </c>
      <c r="E207" s="137">
        <v>12</v>
      </c>
      <c r="F207" s="137">
        <v>0</v>
      </c>
      <c r="G207" s="137">
        <v>13</v>
      </c>
      <c r="H207" s="137">
        <v>0</v>
      </c>
      <c r="I207" s="137">
        <v>15</v>
      </c>
      <c r="J207" s="137">
        <v>0</v>
      </c>
      <c r="K207" s="138">
        <f t="shared" si="38"/>
        <v>8</v>
      </c>
      <c r="L207" s="138">
        <f t="shared" si="36"/>
        <v>8</v>
      </c>
      <c r="M207" s="136">
        <f t="shared" si="37"/>
        <v>0</v>
      </c>
      <c r="N207" s="139" t="str">
        <f t="shared" si="39"/>
        <v/>
      </c>
      <c r="O207" s="139" t="str">
        <f t="shared" si="40"/>
        <v/>
      </c>
      <c r="P207" s="139" t="str">
        <f t="shared" si="41"/>
        <v/>
      </c>
      <c r="Q207" s="139" t="str">
        <f t="shared" si="42"/>
        <v/>
      </c>
      <c r="R207" s="140">
        <f t="shared" si="43"/>
        <v>0</v>
      </c>
      <c r="S207" s="141">
        <v>1</v>
      </c>
      <c r="T207" s="142"/>
    </row>
    <row r="208" spans="1:20">
      <c r="A208" s="135" t="s">
        <v>163</v>
      </c>
      <c r="B208" s="142" t="s">
        <v>140</v>
      </c>
      <c r="C208" s="137"/>
      <c r="D208" s="137"/>
      <c r="E208" s="137"/>
      <c r="F208" s="137"/>
      <c r="G208" s="137"/>
      <c r="H208" s="137"/>
      <c r="I208" s="137"/>
      <c r="J208" s="137"/>
      <c r="K208" s="138">
        <f t="shared" si="38"/>
        <v>0</v>
      </c>
      <c r="L208" s="138">
        <f t="shared" si="36"/>
        <v>0</v>
      </c>
      <c r="M208" s="136">
        <f t="shared" si="37"/>
        <v>0</v>
      </c>
      <c r="N208" s="139" t="str">
        <f t="shared" si="39"/>
        <v/>
      </c>
      <c r="O208" s="139">
        <f t="shared" si="40"/>
        <v>0</v>
      </c>
      <c r="P208" s="139" t="str">
        <f t="shared" si="41"/>
        <v/>
      </c>
      <c r="Q208" s="139" t="str">
        <f t="shared" si="42"/>
        <v/>
      </c>
      <c r="R208" s="140">
        <f t="shared" si="43"/>
        <v>0</v>
      </c>
      <c r="S208" s="141"/>
      <c r="T208" s="142"/>
    </row>
    <row r="209" spans="1:20">
      <c r="A209" s="135" t="s">
        <v>164</v>
      </c>
      <c r="B209" s="142" t="s">
        <v>140</v>
      </c>
      <c r="C209" s="137"/>
      <c r="D209" s="137"/>
      <c r="E209" s="137"/>
      <c r="F209" s="137"/>
      <c r="G209" s="137"/>
      <c r="H209" s="137"/>
      <c r="I209" s="137"/>
      <c r="J209" s="137"/>
      <c r="K209" s="138">
        <f t="shared" si="38"/>
        <v>0</v>
      </c>
      <c r="L209" s="138">
        <f t="shared" si="36"/>
        <v>0</v>
      </c>
      <c r="M209" s="136">
        <f t="shared" si="37"/>
        <v>0</v>
      </c>
      <c r="N209" s="139" t="str">
        <f t="shared" si="39"/>
        <v/>
      </c>
      <c r="O209" s="139">
        <f t="shared" si="40"/>
        <v>0</v>
      </c>
      <c r="P209" s="139" t="str">
        <f t="shared" si="41"/>
        <v/>
      </c>
      <c r="Q209" s="139" t="str">
        <f t="shared" si="42"/>
        <v/>
      </c>
      <c r="R209" s="140">
        <f t="shared" si="43"/>
        <v>0</v>
      </c>
      <c r="S209" s="141"/>
      <c r="T209" s="142"/>
    </row>
    <row r="210" spans="1:20">
      <c r="A210" s="135" t="s">
        <v>165</v>
      </c>
      <c r="B210" s="142"/>
      <c r="C210" s="137">
        <v>6</v>
      </c>
      <c r="D210" s="137">
        <v>0</v>
      </c>
      <c r="E210" s="137">
        <v>12</v>
      </c>
      <c r="F210" s="137">
        <v>0</v>
      </c>
      <c r="G210" s="137">
        <v>13</v>
      </c>
      <c r="H210" s="137">
        <v>0</v>
      </c>
      <c r="I210" s="137">
        <v>15</v>
      </c>
      <c r="J210" s="137">
        <v>0</v>
      </c>
      <c r="K210" s="138">
        <f t="shared" si="38"/>
        <v>8</v>
      </c>
      <c r="L210" s="138">
        <f t="shared" si="36"/>
        <v>8</v>
      </c>
      <c r="M210" s="136">
        <f t="shared" si="37"/>
        <v>0</v>
      </c>
      <c r="N210" s="139" t="str">
        <f t="shared" si="39"/>
        <v/>
      </c>
      <c r="O210" s="139" t="str">
        <f t="shared" si="40"/>
        <v/>
      </c>
      <c r="P210" s="139" t="str">
        <f t="shared" si="41"/>
        <v/>
      </c>
      <c r="Q210" s="139" t="str">
        <f t="shared" si="42"/>
        <v/>
      </c>
      <c r="R210" s="140">
        <f t="shared" si="43"/>
        <v>0</v>
      </c>
      <c r="S210" s="141">
        <v>1</v>
      </c>
      <c r="T210" s="142"/>
    </row>
    <row r="211" spans="1:20">
      <c r="A211" s="135" t="s">
        <v>166</v>
      </c>
      <c r="B211" s="142"/>
      <c r="C211" s="137"/>
      <c r="D211" s="137"/>
      <c r="E211" s="137"/>
      <c r="F211" s="137"/>
      <c r="G211" s="137"/>
      <c r="H211" s="137"/>
      <c r="I211" s="137"/>
      <c r="J211" s="137"/>
      <c r="K211" s="138">
        <f t="shared" si="38"/>
        <v>0</v>
      </c>
      <c r="L211" s="138">
        <f t="shared" si="36"/>
        <v>0</v>
      </c>
      <c r="M211" s="136">
        <f t="shared" si="37"/>
        <v>0</v>
      </c>
      <c r="N211" s="139" t="str">
        <f t="shared" si="39"/>
        <v/>
      </c>
      <c r="O211" s="139" t="str">
        <f t="shared" si="40"/>
        <v/>
      </c>
      <c r="P211" s="139" t="str">
        <f t="shared" si="41"/>
        <v/>
      </c>
      <c r="Q211" s="139" t="str">
        <f t="shared" si="42"/>
        <v/>
      </c>
      <c r="R211" s="140">
        <f t="shared" si="43"/>
        <v>0</v>
      </c>
      <c r="S211" s="141"/>
      <c r="T211" s="142"/>
    </row>
    <row r="212" spans="1:20" ht="16" thickBot="1">
      <c r="A212" s="143"/>
      <c r="B212" s="143"/>
      <c r="C212" s="144"/>
      <c r="D212" s="144"/>
      <c r="E212" s="144"/>
      <c r="F212" s="144"/>
      <c r="G212" s="144"/>
      <c r="H212" s="144"/>
      <c r="I212" s="144"/>
      <c r="J212" s="144"/>
      <c r="K212" s="260" t="s">
        <v>167</v>
      </c>
      <c r="L212" s="261"/>
      <c r="M212" s="262"/>
      <c r="N212" s="145">
        <f t="shared" ref="N212:S212" si="44">SUM(N181:N211)</f>
        <v>2</v>
      </c>
      <c r="O212" s="145">
        <f t="shared" si="44"/>
        <v>19</v>
      </c>
      <c r="P212" s="145">
        <f t="shared" si="44"/>
        <v>2</v>
      </c>
      <c r="Q212" s="145">
        <f t="shared" si="44"/>
        <v>0</v>
      </c>
      <c r="R212" s="145">
        <f t="shared" si="44"/>
        <v>47</v>
      </c>
      <c r="S212" s="145">
        <f t="shared" si="44"/>
        <v>23</v>
      </c>
      <c r="T212" s="145"/>
    </row>
    <row r="213" spans="1:20" ht="16" thickBot="1">
      <c r="A213" s="112"/>
      <c r="B213" s="112"/>
      <c r="K213" s="119"/>
      <c r="L213" s="119"/>
      <c r="M213" s="119"/>
      <c r="N213" s="146"/>
      <c r="O213" s="146"/>
      <c r="P213" s="146"/>
      <c r="Q213" s="146"/>
      <c r="R213" s="146"/>
      <c r="S213" s="146"/>
    </row>
    <row r="214" spans="1:20" ht="16" thickBot="1">
      <c r="A214" s="242" t="s">
        <v>116</v>
      </c>
      <c r="B214" s="243"/>
      <c r="C214" s="243"/>
      <c r="D214" s="243"/>
      <c r="E214" s="243"/>
      <c r="F214" s="243"/>
      <c r="G214" s="243"/>
      <c r="H214" s="243"/>
      <c r="I214" s="243"/>
      <c r="J214" s="243"/>
      <c r="K214" s="243"/>
      <c r="L214" s="243"/>
      <c r="M214" s="243"/>
      <c r="N214" s="243"/>
      <c r="O214" s="243"/>
      <c r="P214" s="243"/>
      <c r="Q214" s="243"/>
      <c r="R214" s="243"/>
      <c r="S214" s="243"/>
      <c r="T214" s="244"/>
    </row>
    <row r="215" spans="1:20">
      <c r="A215" s="245"/>
      <c r="B215" s="246"/>
      <c r="C215" s="113"/>
      <c r="D215" s="113"/>
      <c r="E215" s="113"/>
      <c r="F215" s="114"/>
      <c r="G215" s="114"/>
      <c r="H215" s="114"/>
      <c r="I215" s="114"/>
      <c r="J215" s="114"/>
      <c r="K215" s="114"/>
      <c r="L215" s="114"/>
      <c r="M215" s="113"/>
      <c r="N215" s="114"/>
      <c r="O215" s="114"/>
      <c r="P215" s="114"/>
      <c r="Q215" s="113"/>
      <c r="R215" s="115"/>
      <c r="S215" s="115"/>
      <c r="T215" s="116"/>
    </row>
    <row r="216" spans="1:20">
      <c r="A216" s="247" t="s">
        <v>117</v>
      </c>
      <c r="B216" s="248"/>
      <c r="C216" s="119" t="s">
        <v>118</v>
      </c>
      <c r="D216" s="249" t="s">
        <v>85</v>
      </c>
      <c r="E216" s="249"/>
      <c r="F216" s="249"/>
      <c r="G216" s="249"/>
      <c r="H216" s="249"/>
      <c r="I216" s="249"/>
      <c r="J216" s="249"/>
      <c r="K216" s="120"/>
      <c r="L216" s="120"/>
      <c r="M216" s="120"/>
      <c r="N216" s="120"/>
      <c r="O216" s="119"/>
      <c r="P216" s="120"/>
      <c r="R216" s="120"/>
      <c r="S216" s="120"/>
      <c r="T216" s="121"/>
    </row>
    <row r="217" spans="1:20">
      <c r="A217" s="117" t="s">
        <v>119</v>
      </c>
      <c r="B217" s="118"/>
      <c r="C217" s="119" t="s">
        <v>118</v>
      </c>
      <c r="D217" s="248"/>
      <c r="E217" s="248"/>
      <c r="F217" s="248"/>
      <c r="G217" s="248"/>
      <c r="H217" s="248"/>
      <c r="I217" s="248"/>
      <c r="J217" s="248"/>
      <c r="K217" s="120"/>
      <c r="L217" s="120"/>
      <c r="M217" s="120" t="str">
        <f>M5</f>
        <v>PERIODE TIME SHEET :  1 - 30 SEPTEMBER 2025</v>
      </c>
      <c r="O217" s="119"/>
      <c r="P217" s="120"/>
      <c r="Q217" s="120"/>
      <c r="R217" s="120"/>
      <c r="S217" s="122"/>
      <c r="T217" s="121"/>
    </row>
    <row r="218" spans="1:20">
      <c r="A218" s="117" t="s">
        <v>120</v>
      </c>
      <c r="B218" s="118"/>
      <c r="C218" s="119" t="s">
        <v>118</v>
      </c>
      <c r="D218" s="248" t="s">
        <v>81</v>
      </c>
      <c r="E218" s="248"/>
      <c r="F218" s="248"/>
      <c r="G218" s="248"/>
      <c r="H218" s="248"/>
      <c r="I218" s="248"/>
      <c r="J218" s="248"/>
      <c r="K218" s="120"/>
      <c r="L218" s="120"/>
      <c r="M218" s="120"/>
      <c r="N218" s="120"/>
      <c r="O218" s="119"/>
      <c r="P218" s="120"/>
      <c r="Q218" s="120"/>
      <c r="R218" s="120"/>
      <c r="S218" s="120"/>
      <c r="T218" s="121"/>
    </row>
    <row r="219" spans="1:20">
      <c r="A219" s="123" t="s">
        <v>121</v>
      </c>
      <c r="B219" s="124"/>
      <c r="C219" s="125" t="s">
        <v>118</v>
      </c>
      <c r="D219" s="250"/>
      <c r="E219" s="250"/>
      <c r="F219" s="250"/>
      <c r="G219" s="250"/>
      <c r="H219" s="250"/>
      <c r="I219" s="250"/>
      <c r="J219" s="250"/>
      <c r="K219" s="124"/>
      <c r="L219" s="124"/>
      <c r="M219" s="124"/>
      <c r="N219" s="124"/>
      <c r="O219" s="124"/>
      <c r="P219" s="124"/>
      <c r="Q219" s="124"/>
      <c r="R219" s="124"/>
      <c r="S219" s="124"/>
      <c r="T219" s="126"/>
    </row>
    <row r="220" spans="1:20" ht="16" thickBot="1">
      <c r="A220" s="127"/>
      <c r="B220" s="128"/>
      <c r="C220" s="129"/>
      <c r="D220" s="129"/>
      <c r="E220" s="129"/>
      <c r="F220" s="129"/>
      <c r="G220" s="129"/>
      <c r="H220" s="129"/>
      <c r="I220" s="129"/>
      <c r="J220" s="129"/>
      <c r="K220" s="129"/>
      <c r="L220" s="129"/>
      <c r="M220" s="128"/>
      <c r="N220" s="129"/>
      <c r="O220" s="129"/>
      <c r="P220" s="129"/>
      <c r="Q220" s="129"/>
      <c r="R220" s="129"/>
      <c r="S220" s="129"/>
      <c r="T220" s="130"/>
    </row>
    <row r="221" spans="1:20" ht="12.75" customHeight="1">
      <c r="A221" s="251" t="s">
        <v>122</v>
      </c>
      <c r="B221" s="253" t="s">
        <v>123</v>
      </c>
      <c r="C221" s="255" t="s">
        <v>124</v>
      </c>
      <c r="D221" s="256"/>
      <c r="E221" s="256"/>
      <c r="F221" s="257"/>
      <c r="G221" s="255" t="s">
        <v>125</v>
      </c>
      <c r="H221" s="256"/>
      <c r="I221" s="256"/>
      <c r="J221" s="257"/>
      <c r="K221" s="253" t="s">
        <v>126</v>
      </c>
      <c r="L221" s="253" t="s">
        <v>127</v>
      </c>
      <c r="M221" s="264" t="s">
        <v>128</v>
      </c>
      <c r="N221" s="266" t="s">
        <v>129</v>
      </c>
      <c r="O221" s="256"/>
      <c r="P221" s="256"/>
      <c r="Q221" s="267"/>
      <c r="R221" s="268" t="s">
        <v>130</v>
      </c>
      <c r="S221" s="131" t="s">
        <v>172</v>
      </c>
      <c r="T221" s="268" t="s">
        <v>132</v>
      </c>
    </row>
    <row r="222" spans="1:20" ht="16" thickBot="1">
      <c r="A222" s="252"/>
      <c r="B222" s="254"/>
      <c r="C222" s="258" t="s">
        <v>133</v>
      </c>
      <c r="D222" s="259"/>
      <c r="E222" s="258" t="s">
        <v>134</v>
      </c>
      <c r="F222" s="259"/>
      <c r="G222" s="258" t="s">
        <v>133</v>
      </c>
      <c r="H222" s="259"/>
      <c r="I222" s="258" t="s">
        <v>134</v>
      </c>
      <c r="J222" s="259"/>
      <c r="K222" s="254"/>
      <c r="L222" s="254"/>
      <c r="M222" s="265"/>
      <c r="N222" s="132">
        <v>1.5</v>
      </c>
      <c r="O222" s="133">
        <v>2</v>
      </c>
      <c r="P222" s="133">
        <v>3</v>
      </c>
      <c r="Q222" s="134">
        <v>4</v>
      </c>
      <c r="R222" s="269"/>
      <c r="S222" s="156">
        <v>15000</v>
      </c>
      <c r="T222" s="269"/>
    </row>
    <row r="223" spans="1:20">
      <c r="A223" s="135" t="s">
        <v>135</v>
      </c>
      <c r="B223" s="136"/>
      <c r="C223" s="137">
        <v>13</v>
      </c>
      <c r="D223" s="137">
        <v>0</v>
      </c>
      <c r="E223" s="137">
        <v>18</v>
      </c>
      <c r="F223" s="137">
        <v>0</v>
      </c>
      <c r="G223" s="137">
        <v>19</v>
      </c>
      <c r="H223" s="137">
        <v>0</v>
      </c>
      <c r="I223" s="137">
        <v>22</v>
      </c>
      <c r="J223" s="137">
        <v>0</v>
      </c>
      <c r="K223" s="138">
        <f>((((E223-C223)*60)+(F223-D223))/60)+((((I223-G223)*60)+(J223-H223))/60)</f>
        <v>8</v>
      </c>
      <c r="L223" s="138">
        <f>IF(K223=0,0,IF(OR(B223="H",B223="OFF"),K223,IF(B223="",8,0)))</f>
        <v>8</v>
      </c>
      <c r="M223" s="136">
        <f>IF(AND(B223="",K223&lt;=8),0,IF(AND(B223="",K223&gt;8),K223-L223,IF(OR(B223="H",B223="OFF"),L223,0)))</f>
        <v>0</v>
      </c>
      <c r="N223" s="139" t="str">
        <f>IF(M223=0,"",IF(AND(B223="",L223=8,M223&lt;=1),M223,IF(AND(M223&gt;1,B223=""),1,"")))</f>
        <v/>
      </c>
      <c r="O223" s="139" t="str">
        <f>IF(AND(B223="",M223&gt;1),M223-N223,IF(AND(B223="H",M223&lt;=5),M223,IF(AND(B223="OFF",M223&lt;=7),M223,IF(AND(B223="H",M223&gt;5),5,IF(AND(B223="OFF",M223&gt;7),7,"")))))</f>
        <v/>
      </c>
      <c r="P223" s="139" t="str">
        <f>IF(AND(B223="OFF",M223&gt;=8),1,IF(AND(B223="H",M223&gt;=6),1,""))</f>
        <v/>
      </c>
      <c r="Q223" s="139" t="str">
        <f>IF(AND(B223="H",M223&gt;=6),M223-6,IF(AND(B223="OFF",M223&gt;8),M223-8,""))</f>
        <v/>
      </c>
      <c r="R223" s="140">
        <f>(IF(N223="",0,(N223*$N$10)))+(IF(O223="",0,(O223*$O$10)))+(IF(P223="",0,(P223*$P$10)))+(IF(Q223="",0,(Q223*$Q$10)))</f>
        <v>0</v>
      </c>
      <c r="S223" s="141">
        <v>1</v>
      </c>
      <c r="T223" s="142"/>
    </row>
    <row r="224" spans="1:20">
      <c r="A224" s="135" t="s">
        <v>136</v>
      </c>
      <c r="B224" s="136"/>
      <c r="C224" s="137">
        <v>13</v>
      </c>
      <c r="D224" s="137">
        <v>0</v>
      </c>
      <c r="E224" s="137">
        <v>18</v>
      </c>
      <c r="F224" s="137">
        <v>0</v>
      </c>
      <c r="G224" s="137">
        <v>19</v>
      </c>
      <c r="H224" s="137">
        <v>0</v>
      </c>
      <c r="I224" s="137">
        <v>22</v>
      </c>
      <c r="J224" s="137">
        <v>0</v>
      </c>
      <c r="K224" s="138">
        <f>((((E224-C224)*60)+(F224-D224))/60)+((((I224-G224)*60)+(J224-H224))/60)</f>
        <v>8</v>
      </c>
      <c r="L224" s="138">
        <f t="shared" ref="L224:L253" si="45">IF(K224=0,0,IF(OR(B224="H",B224="OFF"),K224,IF(B224="",8,0)))</f>
        <v>8</v>
      </c>
      <c r="M224" s="136">
        <f t="shared" ref="M224:M251" si="46">IF(AND(B224="",K224&lt;=8),0,IF(AND(B224="",K224&gt;8),K224-L224,IF(OR(B224="H",B224="OFF"),L224,0)))</f>
        <v>0</v>
      </c>
      <c r="N224" s="139" t="str">
        <f>IF(M224=0,"",IF(AND(B224="",L224=8,M224&lt;=1),M224,IF(AND(M224&gt;1,B224=""),1,"")))</f>
        <v/>
      </c>
      <c r="O224" s="139" t="str">
        <f>IF(AND(B224="",M224&gt;1),M224-N224,IF(AND(B224="H",M224&lt;=5),M224,IF(AND(B224="OFF",M224&lt;=7),M224,IF(AND(B224="H",M224&gt;5),5,IF(AND(B224="OFF",M224&gt;7),7,"")))))</f>
        <v/>
      </c>
      <c r="P224" s="139" t="str">
        <f>IF(AND(B224="OFF",M224&gt;=8),1,IF(AND(B224="H",M224&gt;=6),1,""))</f>
        <v/>
      </c>
      <c r="Q224" s="139" t="str">
        <f>IF(AND(B224="H",M224&gt;=6),M224-6,IF(AND(B224="OFF",M224&gt;8),M224-8,""))</f>
        <v/>
      </c>
      <c r="R224" s="140">
        <f>(IF(N224="",0,(N224*$N$10)))+(IF(O224="",0,(O224*$O$10)))+(IF(P224="",0,(P224*$P$10)))+(IF(Q224="",0,(Q224*$Q$10)))</f>
        <v>0</v>
      </c>
      <c r="S224" s="141">
        <v>1</v>
      </c>
      <c r="T224" s="142"/>
    </row>
    <row r="225" spans="1:20">
      <c r="A225" s="135" t="s">
        <v>137</v>
      </c>
      <c r="B225" s="136"/>
      <c r="C225" s="137">
        <v>13</v>
      </c>
      <c r="D225" s="137">
        <v>0</v>
      </c>
      <c r="E225" s="137">
        <v>18</v>
      </c>
      <c r="F225" s="137">
        <v>0</v>
      </c>
      <c r="G225" s="137">
        <v>19</v>
      </c>
      <c r="H225" s="137">
        <v>0</v>
      </c>
      <c r="I225" s="137">
        <v>22</v>
      </c>
      <c r="J225" s="137">
        <v>0</v>
      </c>
      <c r="K225" s="138">
        <f t="shared" ref="K225:K253" si="47">((((E225-C225)*60)+(F225-D225))/60)+((((I225-G225)*60)+(J225-H225))/60)</f>
        <v>8</v>
      </c>
      <c r="L225" s="138">
        <f t="shared" si="45"/>
        <v>8</v>
      </c>
      <c r="M225" s="136">
        <f t="shared" si="46"/>
        <v>0</v>
      </c>
      <c r="N225" s="139" t="str">
        <f t="shared" ref="N225:N253" si="48">IF(M225=0,"",IF(AND(B225="",L225=8,M225&lt;=1),M225,IF(AND(M225&gt;1,B225=""),1,"")))</f>
        <v/>
      </c>
      <c r="O225" s="139" t="str">
        <f t="shared" ref="O225:O253" si="49">IF(AND(B225="",M225&gt;1),M225-N225,IF(AND(B225="H",M225&lt;=5),M225,IF(AND(B225="OFF",M225&lt;=7),M225,IF(AND(B225="H",M225&gt;5),5,IF(AND(B225="OFF",M225&gt;7),7,"")))))</f>
        <v/>
      </c>
      <c r="P225" s="139" t="str">
        <f t="shared" ref="P225:P253" si="50">IF(AND(B225="OFF",M225&gt;=8),1,IF(AND(B225="H",M225&gt;=6),1,""))</f>
        <v/>
      </c>
      <c r="Q225" s="139" t="str">
        <f t="shared" ref="Q225:Q253" si="51">IF(AND(B225="H",M225&gt;=6),M225-6,IF(AND(B225="OFF",M225&gt;8),M225-8,""))</f>
        <v/>
      </c>
      <c r="R225" s="140">
        <f t="shared" ref="R225:R253" si="52">(IF(N225="",0,(N225*$N$10)))+(IF(O225="",0,(O225*$O$10)))+(IF(P225="",0,(P225*$P$10)))+(IF(Q225="",0,(Q225*$Q$10)))</f>
        <v>0</v>
      </c>
      <c r="S225" s="141">
        <v>1</v>
      </c>
      <c r="T225" s="142"/>
    </row>
    <row r="226" spans="1:20">
      <c r="A226" s="135" t="s">
        <v>138</v>
      </c>
      <c r="B226" s="136"/>
      <c r="C226" s="137">
        <v>13</v>
      </c>
      <c r="D226" s="137">
        <v>0</v>
      </c>
      <c r="E226" s="137">
        <v>18</v>
      </c>
      <c r="F226" s="137">
        <v>0</v>
      </c>
      <c r="G226" s="137">
        <v>19</v>
      </c>
      <c r="H226" s="137">
        <v>0</v>
      </c>
      <c r="I226" s="137">
        <v>22</v>
      </c>
      <c r="J226" s="137">
        <v>0</v>
      </c>
      <c r="K226" s="138">
        <f t="shared" si="47"/>
        <v>8</v>
      </c>
      <c r="L226" s="138">
        <f t="shared" si="45"/>
        <v>8</v>
      </c>
      <c r="M226" s="136">
        <f t="shared" si="46"/>
        <v>0</v>
      </c>
      <c r="N226" s="139" t="str">
        <f t="shared" si="48"/>
        <v/>
      </c>
      <c r="O226" s="139" t="str">
        <f t="shared" si="49"/>
        <v/>
      </c>
      <c r="P226" s="139" t="str">
        <f t="shared" si="50"/>
        <v/>
      </c>
      <c r="Q226" s="139" t="str">
        <f t="shared" si="51"/>
        <v/>
      </c>
      <c r="R226" s="140">
        <f t="shared" si="52"/>
        <v>0</v>
      </c>
      <c r="S226" s="141">
        <v>1</v>
      </c>
      <c r="T226" s="142"/>
    </row>
    <row r="227" spans="1:20" s="168" customFormat="1">
      <c r="A227" s="160" t="s">
        <v>139</v>
      </c>
      <c r="B227" s="161" t="s">
        <v>140</v>
      </c>
      <c r="C227" s="162">
        <v>7</v>
      </c>
      <c r="D227" s="162">
        <v>0</v>
      </c>
      <c r="E227" s="162">
        <v>12</v>
      </c>
      <c r="F227" s="162">
        <v>0</v>
      </c>
      <c r="G227" s="162">
        <v>13</v>
      </c>
      <c r="H227" s="162">
        <v>0</v>
      </c>
      <c r="I227" s="162">
        <v>16</v>
      </c>
      <c r="J227" s="162">
        <v>0</v>
      </c>
      <c r="K227" s="163">
        <f t="shared" si="47"/>
        <v>8</v>
      </c>
      <c r="L227" s="163">
        <f t="shared" si="45"/>
        <v>8</v>
      </c>
      <c r="M227" s="161">
        <f t="shared" si="46"/>
        <v>8</v>
      </c>
      <c r="N227" s="164" t="str">
        <f t="shared" si="48"/>
        <v/>
      </c>
      <c r="O227" s="164">
        <f t="shared" si="49"/>
        <v>7</v>
      </c>
      <c r="P227" s="164">
        <f t="shared" si="50"/>
        <v>1</v>
      </c>
      <c r="Q227" s="164" t="str">
        <f t="shared" si="51"/>
        <v/>
      </c>
      <c r="R227" s="165">
        <f t="shared" si="52"/>
        <v>17</v>
      </c>
      <c r="S227" s="166">
        <v>1</v>
      </c>
      <c r="T227" s="167"/>
    </row>
    <row r="228" spans="1:20">
      <c r="A228" s="135" t="s">
        <v>141</v>
      </c>
      <c r="B228" s="136"/>
      <c r="C228" s="137">
        <v>13</v>
      </c>
      <c r="D228" s="137">
        <v>0</v>
      </c>
      <c r="E228" s="137">
        <v>18</v>
      </c>
      <c r="F228" s="137">
        <v>0</v>
      </c>
      <c r="G228" s="137">
        <v>19</v>
      </c>
      <c r="H228" s="137">
        <v>0</v>
      </c>
      <c r="I228" s="137">
        <v>22</v>
      </c>
      <c r="J228" s="137">
        <v>0</v>
      </c>
      <c r="K228" s="138">
        <f>((((E228-C228)*60)+(F228-D228))/60)+((((I228-G228)*60)+(J228-H228))/60)</f>
        <v>8</v>
      </c>
      <c r="L228" s="138">
        <f t="shared" si="45"/>
        <v>8</v>
      </c>
      <c r="M228" s="136">
        <f t="shared" si="46"/>
        <v>0</v>
      </c>
      <c r="N228" s="139" t="str">
        <f t="shared" si="48"/>
        <v/>
      </c>
      <c r="O228" s="139" t="str">
        <f t="shared" si="49"/>
        <v/>
      </c>
      <c r="P228" s="139" t="str">
        <f t="shared" si="50"/>
        <v/>
      </c>
      <c r="Q228" s="139" t="str">
        <f t="shared" si="51"/>
        <v/>
      </c>
      <c r="R228" s="140">
        <f t="shared" si="52"/>
        <v>0</v>
      </c>
      <c r="S228" s="141">
        <v>1</v>
      </c>
      <c r="T228" s="142"/>
    </row>
    <row r="229" spans="1:20">
      <c r="A229" s="135" t="s">
        <v>142</v>
      </c>
      <c r="B229" s="136" t="s">
        <v>140</v>
      </c>
      <c r="C229" s="137"/>
      <c r="D229" s="137"/>
      <c r="E229" s="137"/>
      <c r="F229" s="137"/>
      <c r="G229" s="137"/>
      <c r="H229" s="137"/>
      <c r="I229" s="137"/>
      <c r="J229" s="137"/>
      <c r="K229" s="138">
        <f t="shared" si="47"/>
        <v>0</v>
      </c>
      <c r="L229" s="138">
        <f t="shared" si="45"/>
        <v>0</v>
      </c>
      <c r="M229" s="136">
        <f t="shared" si="46"/>
        <v>0</v>
      </c>
      <c r="N229" s="139" t="str">
        <f t="shared" si="48"/>
        <v/>
      </c>
      <c r="O229" s="139">
        <f t="shared" si="49"/>
        <v>0</v>
      </c>
      <c r="P229" s="139" t="str">
        <f t="shared" si="50"/>
        <v/>
      </c>
      <c r="Q229" s="139" t="str">
        <f t="shared" si="51"/>
        <v/>
      </c>
      <c r="R229" s="140">
        <f t="shared" si="52"/>
        <v>0</v>
      </c>
      <c r="S229" s="141"/>
      <c r="T229" s="142"/>
    </row>
    <row r="230" spans="1:20">
      <c r="A230" s="135" t="s">
        <v>143</v>
      </c>
      <c r="B230" s="136"/>
      <c r="C230" s="137">
        <v>13</v>
      </c>
      <c r="D230" s="137">
        <v>0</v>
      </c>
      <c r="E230" s="137">
        <v>18</v>
      </c>
      <c r="F230" s="137">
        <v>0</v>
      </c>
      <c r="G230" s="137">
        <v>19</v>
      </c>
      <c r="H230" s="137">
        <v>0</v>
      </c>
      <c r="I230" s="137">
        <v>22</v>
      </c>
      <c r="J230" s="137">
        <v>0</v>
      </c>
      <c r="K230" s="138">
        <f t="shared" si="47"/>
        <v>8</v>
      </c>
      <c r="L230" s="138">
        <f t="shared" si="45"/>
        <v>8</v>
      </c>
      <c r="M230" s="136">
        <f t="shared" si="46"/>
        <v>0</v>
      </c>
      <c r="N230" s="139" t="str">
        <f t="shared" si="48"/>
        <v/>
      </c>
      <c r="O230" s="139" t="str">
        <f t="shared" si="49"/>
        <v/>
      </c>
      <c r="P230" s="139" t="str">
        <f t="shared" si="50"/>
        <v/>
      </c>
      <c r="Q230" s="139" t="str">
        <f t="shared" si="51"/>
        <v/>
      </c>
      <c r="R230" s="140">
        <f t="shared" si="52"/>
        <v>0</v>
      </c>
      <c r="S230" s="141">
        <v>1</v>
      </c>
      <c r="T230" s="142"/>
    </row>
    <row r="231" spans="1:20">
      <c r="A231" s="135" t="s">
        <v>144</v>
      </c>
      <c r="B231" s="136"/>
      <c r="C231" s="137">
        <v>13</v>
      </c>
      <c r="D231" s="137">
        <v>0</v>
      </c>
      <c r="E231" s="137">
        <v>18</v>
      </c>
      <c r="F231" s="137">
        <v>0</v>
      </c>
      <c r="G231" s="137">
        <v>19</v>
      </c>
      <c r="H231" s="137">
        <v>0</v>
      </c>
      <c r="I231" s="137">
        <v>22</v>
      </c>
      <c r="J231" s="137">
        <v>0</v>
      </c>
      <c r="K231" s="138">
        <f t="shared" si="47"/>
        <v>8</v>
      </c>
      <c r="L231" s="138">
        <f t="shared" si="45"/>
        <v>8</v>
      </c>
      <c r="M231" s="136">
        <f t="shared" si="46"/>
        <v>0</v>
      </c>
      <c r="N231" s="139" t="str">
        <f t="shared" si="48"/>
        <v/>
      </c>
      <c r="O231" s="139" t="str">
        <f t="shared" si="49"/>
        <v/>
      </c>
      <c r="P231" s="139" t="str">
        <f t="shared" si="50"/>
        <v/>
      </c>
      <c r="Q231" s="139" t="str">
        <f t="shared" si="51"/>
        <v/>
      </c>
      <c r="R231" s="140">
        <f t="shared" si="52"/>
        <v>0</v>
      </c>
      <c r="S231" s="141">
        <v>1</v>
      </c>
      <c r="T231" s="142"/>
    </row>
    <row r="232" spans="1:20">
      <c r="A232" s="135" t="s">
        <v>145</v>
      </c>
      <c r="B232" s="136"/>
      <c r="C232" s="137">
        <v>13</v>
      </c>
      <c r="D232" s="137">
        <v>0</v>
      </c>
      <c r="E232" s="137">
        <v>18</v>
      </c>
      <c r="F232" s="137">
        <v>0</v>
      </c>
      <c r="G232" s="137">
        <v>19</v>
      </c>
      <c r="H232" s="137">
        <v>0</v>
      </c>
      <c r="I232" s="137">
        <v>22</v>
      </c>
      <c r="J232" s="137">
        <v>0</v>
      </c>
      <c r="K232" s="138">
        <f t="shared" si="47"/>
        <v>8</v>
      </c>
      <c r="L232" s="138">
        <f t="shared" si="45"/>
        <v>8</v>
      </c>
      <c r="M232" s="136">
        <f t="shared" si="46"/>
        <v>0</v>
      </c>
      <c r="N232" s="139" t="str">
        <f t="shared" si="48"/>
        <v/>
      </c>
      <c r="O232" s="139" t="str">
        <f t="shared" si="49"/>
        <v/>
      </c>
      <c r="P232" s="139" t="str">
        <f t="shared" si="50"/>
        <v/>
      </c>
      <c r="Q232" s="139" t="str">
        <f t="shared" si="51"/>
        <v/>
      </c>
      <c r="R232" s="140">
        <f t="shared" si="52"/>
        <v>0</v>
      </c>
      <c r="S232" s="141">
        <v>1</v>
      </c>
      <c r="T232" s="142"/>
    </row>
    <row r="233" spans="1:20">
      <c r="A233" s="135" t="s">
        <v>146</v>
      </c>
      <c r="B233" s="136"/>
      <c r="C233" s="137">
        <v>13</v>
      </c>
      <c r="D233" s="137">
        <v>0</v>
      </c>
      <c r="E233" s="137">
        <v>18</v>
      </c>
      <c r="F233" s="137">
        <v>0</v>
      </c>
      <c r="G233" s="137">
        <v>19</v>
      </c>
      <c r="H233" s="137">
        <v>0</v>
      </c>
      <c r="I233" s="137">
        <v>22</v>
      </c>
      <c r="J233" s="137">
        <v>0</v>
      </c>
      <c r="K233" s="138">
        <f t="shared" si="47"/>
        <v>8</v>
      </c>
      <c r="L233" s="138">
        <f t="shared" si="45"/>
        <v>8</v>
      </c>
      <c r="M233" s="136">
        <f t="shared" si="46"/>
        <v>0</v>
      </c>
      <c r="N233" s="139" t="str">
        <f t="shared" si="48"/>
        <v/>
      </c>
      <c r="O233" s="139" t="str">
        <f t="shared" si="49"/>
        <v/>
      </c>
      <c r="P233" s="139" t="str">
        <f t="shared" si="50"/>
        <v/>
      </c>
      <c r="Q233" s="139" t="str">
        <f t="shared" si="51"/>
        <v/>
      </c>
      <c r="R233" s="140">
        <f t="shared" si="52"/>
        <v>0</v>
      </c>
      <c r="S233" s="141">
        <v>1</v>
      </c>
      <c r="T233" s="142"/>
    </row>
    <row r="234" spans="1:20" s="168" customFormat="1">
      <c r="A234" s="160" t="s">
        <v>147</v>
      </c>
      <c r="B234" s="161" t="s">
        <v>140</v>
      </c>
      <c r="C234" s="162">
        <v>13</v>
      </c>
      <c r="D234" s="162">
        <v>0</v>
      </c>
      <c r="E234" s="162">
        <v>18</v>
      </c>
      <c r="F234" s="162">
        <v>0</v>
      </c>
      <c r="G234" s="162">
        <v>19</v>
      </c>
      <c r="H234" s="162">
        <v>0</v>
      </c>
      <c r="I234" s="162">
        <v>22</v>
      </c>
      <c r="J234" s="162">
        <v>0</v>
      </c>
      <c r="K234" s="163">
        <f t="shared" si="47"/>
        <v>8</v>
      </c>
      <c r="L234" s="163">
        <f t="shared" si="45"/>
        <v>8</v>
      </c>
      <c r="M234" s="161">
        <f t="shared" si="46"/>
        <v>8</v>
      </c>
      <c r="N234" s="164" t="str">
        <f t="shared" si="48"/>
        <v/>
      </c>
      <c r="O234" s="164">
        <f t="shared" si="49"/>
        <v>7</v>
      </c>
      <c r="P234" s="164">
        <f t="shared" si="50"/>
        <v>1</v>
      </c>
      <c r="Q234" s="164" t="str">
        <f t="shared" si="51"/>
        <v/>
      </c>
      <c r="R234" s="165">
        <f t="shared" si="52"/>
        <v>17</v>
      </c>
      <c r="S234" s="166">
        <v>1</v>
      </c>
      <c r="T234" s="167"/>
    </row>
    <row r="235" spans="1:20" s="168" customFormat="1">
      <c r="A235" s="160" t="s">
        <v>148</v>
      </c>
      <c r="B235" s="161" t="s">
        <v>140</v>
      </c>
      <c r="C235" s="162">
        <v>13</v>
      </c>
      <c r="D235" s="162">
        <v>0</v>
      </c>
      <c r="E235" s="162">
        <v>18</v>
      </c>
      <c r="F235" s="162">
        <v>0</v>
      </c>
      <c r="G235" s="162">
        <v>19</v>
      </c>
      <c r="H235" s="162">
        <v>0</v>
      </c>
      <c r="I235" s="162">
        <v>22</v>
      </c>
      <c r="J235" s="162">
        <v>0</v>
      </c>
      <c r="K235" s="163">
        <f>((((E235-C235)*60)+(F235-D235))/60)+((((I235-G235)*60)+(J235-H235))/60)</f>
        <v>8</v>
      </c>
      <c r="L235" s="163">
        <f t="shared" si="45"/>
        <v>8</v>
      </c>
      <c r="M235" s="161">
        <f t="shared" si="46"/>
        <v>8</v>
      </c>
      <c r="N235" s="164" t="str">
        <f t="shared" si="48"/>
        <v/>
      </c>
      <c r="O235" s="164">
        <f t="shared" si="49"/>
        <v>7</v>
      </c>
      <c r="P235" s="164">
        <f t="shared" si="50"/>
        <v>1</v>
      </c>
      <c r="Q235" s="164" t="str">
        <f t="shared" si="51"/>
        <v/>
      </c>
      <c r="R235" s="165">
        <f t="shared" si="52"/>
        <v>17</v>
      </c>
      <c r="S235" s="166">
        <v>1</v>
      </c>
      <c r="T235" s="167"/>
    </row>
    <row r="236" spans="1:20">
      <c r="A236" s="135" t="s">
        <v>149</v>
      </c>
      <c r="B236" s="136" t="s">
        <v>140</v>
      </c>
      <c r="C236" s="137"/>
      <c r="D236" s="137"/>
      <c r="E236" s="137"/>
      <c r="F236" s="137"/>
      <c r="G236" s="137"/>
      <c r="H236" s="137"/>
      <c r="I236" s="137"/>
      <c r="J236" s="137"/>
      <c r="K236" s="138">
        <f t="shared" si="47"/>
        <v>0</v>
      </c>
      <c r="L236" s="138">
        <f t="shared" si="45"/>
        <v>0</v>
      </c>
      <c r="M236" s="136">
        <f t="shared" si="46"/>
        <v>0</v>
      </c>
      <c r="N236" s="139" t="str">
        <f t="shared" si="48"/>
        <v/>
      </c>
      <c r="O236" s="139">
        <f t="shared" si="49"/>
        <v>0</v>
      </c>
      <c r="P236" s="139" t="str">
        <f t="shared" si="50"/>
        <v/>
      </c>
      <c r="Q236" s="139" t="str">
        <f t="shared" si="51"/>
        <v/>
      </c>
      <c r="R236" s="140">
        <f t="shared" si="52"/>
        <v>0</v>
      </c>
      <c r="S236" s="141"/>
      <c r="T236" s="142"/>
    </row>
    <row r="237" spans="1:20">
      <c r="A237" s="135" t="s">
        <v>150</v>
      </c>
      <c r="B237" s="136"/>
      <c r="C237" s="137">
        <v>13</v>
      </c>
      <c r="D237" s="137">
        <v>0</v>
      </c>
      <c r="E237" s="137">
        <v>18</v>
      </c>
      <c r="F237" s="137">
        <v>0</v>
      </c>
      <c r="G237" s="137">
        <v>19</v>
      </c>
      <c r="H237" s="137">
        <v>0</v>
      </c>
      <c r="I237" s="137">
        <v>22</v>
      </c>
      <c r="J237" s="137">
        <v>0</v>
      </c>
      <c r="K237" s="138">
        <f t="shared" si="47"/>
        <v>8</v>
      </c>
      <c r="L237" s="138">
        <f t="shared" si="45"/>
        <v>8</v>
      </c>
      <c r="M237" s="136">
        <f t="shared" si="46"/>
        <v>0</v>
      </c>
      <c r="N237" s="139" t="str">
        <f t="shared" si="48"/>
        <v/>
      </c>
      <c r="O237" s="139" t="str">
        <f t="shared" si="49"/>
        <v/>
      </c>
      <c r="P237" s="139" t="str">
        <f t="shared" si="50"/>
        <v/>
      </c>
      <c r="Q237" s="139" t="str">
        <f t="shared" si="51"/>
        <v/>
      </c>
      <c r="R237" s="140">
        <f t="shared" si="52"/>
        <v>0</v>
      </c>
      <c r="S237" s="141">
        <v>1</v>
      </c>
      <c r="T237" s="142"/>
    </row>
    <row r="238" spans="1:20">
      <c r="A238" s="135" t="s">
        <v>151</v>
      </c>
      <c r="B238" s="136" t="s">
        <v>168</v>
      </c>
      <c r="C238" s="137"/>
      <c r="D238" s="137"/>
      <c r="E238" s="137"/>
      <c r="F238" s="137"/>
      <c r="G238" s="137"/>
      <c r="H238" s="137"/>
      <c r="I238" s="137"/>
      <c r="J238" s="137"/>
      <c r="K238" s="138">
        <f t="shared" si="47"/>
        <v>0</v>
      </c>
      <c r="L238" s="138">
        <f t="shared" si="45"/>
        <v>0</v>
      </c>
      <c r="M238" s="136">
        <f t="shared" si="46"/>
        <v>0</v>
      </c>
      <c r="N238" s="139" t="str">
        <f t="shared" si="48"/>
        <v/>
      </c>
      <c r="O238" s="139" t="str">
        <f t="shared" si="49"/>
        <v/>
      </c>
      <c r="P238" s="139" t="str">
        <f t="shared" si="50"/>
        <v/>
      </c>
      <c r="Q238" s="139" t="str">
        <f t="shared" si="51"/>
        <v/>
      </c>
      <c r="R238" s="140">
        <f t="shared" si="52"/>
        <v>0</v>
      </c>
      <c r="S238" s="141"/>
      <c r="T238" s="142"/>
    </row>
    <row r="239" spans="1:20">
      <c r="A239" s="135" t="s">
        <v>152</v>
      </c>
      <c r="B239" s="136" t="s">
        <v>168</v>
      </c>
      <c r="C239" s="137"/>
      <c r="D239" s="137"/>
      <c r="E239" s="137"/>
      <c r="F239" s="137"/>
      <c r="G239" s="137"/>
      <c r="H239" s="137"/>
      <c r="I239" s="137"/>
      <c r="J239" s="137"/>
      <c r="K239" s="138">
        <f t="shared" si="47"/>
        <v>0</v>
      </c>
      <c r="L239" s="138">
        <f t="shared" si="45"/>
        <v>0</v>
      </c>
      <c r="M239" s="136">
        <f t="shared" si="46"/>
        <v>0</v>
      </c>
      <c r="N239" s="139" t="str">
        <f t="shared" si="48"/>
        <v/>
      </c>
      <c r="O239" s="139" t="str">
        <f t="shared" si="49"/>
        <v/>
      </c>
      <c r="P239" s="139" t="str">
        <f t="shared" si="50"/>
        <v/>
      </c>
      <c r="Q239" s="139" t="str">
        <f t="shared" si="51"/>
        <v/>
      </c>
      <c r="R239" s="140">
        <f t="shared" si="52"/>
        <v>0</v>
      </c>
      <c r="S239" s="141"/>
      <c r="T239" s="142"/>
    </row>
    <row r="240" spans="1:20">
      <c r="A240" s="135" t="s">
        <v>153</v>
      </c>
      <c r="B240" s="136" t="s">
        <v>168</v>
      </c>
      <c r="C240" s="137"/>
      <c r="D240" s="137"/>
      <c r="E240" s="137"/>
      <c r="F240" s="137"/>
      <c r="G240" s="137"/>
      <c r="H240" s="137"/>
      <c r="I240" s="137"/>
      <c r="J240" s="137"/>
      <c r="K240" s="138">
        <f t="shared" si="47"/>
        <v>0</v>
      </c>
      <c r="L240" s="138">
        <f t="shared" si="45"/>
        <v>0</v>
      </c>
      <c r="M240" s="136">
        <f t="shared" si="46"/>
        <v>0</v>
      </c>
      <c r="N240" s="139" t="str">
        <f t="shared" si="48"/>
        <v/>
      </c>
      <c r="O240" s="139" t="str">
        <f t="shared" si="49"/>
        <v/>
      </c>
      <c r="P240" s="139" t="str">
        <f t="shared" si="50"/>
        <v/>
      </c>
      <c r="Q240" s="139" t="str">
        <f t="shared" si="51"/>
        <v/>
      </c>
      <c r="R240" s="140">
        <f t="shared" si="52"/>
        <v>0</v>
      </c>
      <c r="S240" s="141"/>
      <c r="T240" s="142"/>
    </row>
    <row r="241" spans="1:20">
      <c r="A241" s="135" t="s">
        <v>154</v>
      </c>
      <c r="B241" s="136"/>
      <c r="C241" s="137">
        <v>13</v>
      </c>
      <c r="D241" s="137">
        <v>0</v>
      </c>
      <c r="E241" s="137">
        <v>18</v>
      </c>
      <c r="F241" s="137">
        <v>0</v>
      </c>
      <c r="G241" s="137">
        <v>19</v>
      </c>
      <c r="H241" s="137">
        <v>0</v>
      </c>
      <c r="I241" s="137">
        <v>22</v>
      </c>
      <c r="J241" s="137">
        <v>0</v>
      </c>
      <c r="K241" s="138">
        <f t="shared" si="47"/>
        <v>8</v>
      </c>
      <c r="L241" s="138">
        <f t="shared" si="45"/>
        <v>8</v>
      </c>
      <c r="M241" s="136">
        <f t="shared" si="46"/>
        <v>0</v>
      </c>
      <c r="N241" s="139" t="str">
        <f t="shared" si="48"/>
        <v/>
      </c>
      <c r="O241" s="139" t="str">
        <f t="shared" si="49"/>
        <v/>
      </c>
      <c r="P241" s="139" t="str">
        <f t="shared" si="50"/>
        <v/>
      </c>
      <c r="Q241" s="139" t="str">
        <f t="shared" si="51"/>
        <v/>
      </c>
      <c r="R241" s="140">
        <f t="shared" si="52"/>
        <v>0</v>
      </c>
      <c r="S241" s="141">
        <v>1</v>
      </c>
      <c r="T241" s="142"/>
    </row>
    <row r="242" spans="1:20">
      <c r="A242" s="135" t="s">
        <v>155</v>
      </c>
      <c r="B242" s="136"/>
      <c r="C242" s="137">
        <v>13</v>
      </c>
      <c r="D242" s="137">
        <v>0</v>
      </c>
      <c r="E242" s="137">
        <v>18</v>
      </c>
      <c r="F242" s="137">
        <v>0</v>
      </c>
      <c r="G242" s="137">
        <v>19</v>
      </c>
      <c r="H242" s="137">
        <v>0</v>
      </c>
      <c r="I242" s="137">
        <v>22</v>
      </c>
      <c r="J242" s="137">
        <v>0</v>
      </c>
      <c r="K242" s="138">
        <f t="shared" si="47"/>
        <v>8</v>
      </c>
      <c r="L242" s="138">
        <f t="shared" si="45"/>
        <v>8</v>
      </c>
      <c r="M242" s="136">
        <f t="shared" si="46"/>
        <v>0</v>
      </c>
      <c r="N242" s="139" t="str">
        <f t="shared" si="48"/>
        <v/>
      </c>
      <c r="O242" s="139" t="str">
        <f t="shared" si="49"/>
        <v/>
      </c>
      <c r="P242" s="139" t="str">
        <f t="shared" si="50"/>
        <v/>
      </c>
      <c r="Q242" s="139" t="str">
        <f t="shared" si="51"/>
        <v/>
      </c>
      <c r="R242" s="140">
        <f t="shared" si="52"/>
        <v>0</v>
      </c>
      <c r="S242" s="141">
        <v>1</v>
      </c>
      <c r="T242" s="142"/>
    </row>
    <row r="243" spans="1:20">
      <c r="A243" s="135" t="s">
        <v>156</v>
      </c>
      <c r="B243" s="136" t="s">
        <v>140</v>
      </c>
      <c r="C243" s="137"/>
      <c r="D243" s="137"/>
      <c r="E243" s="137"/>
      <c r="F243" s="137"/>
      <c r="G243" s="137"/>
      <c r="H243" s="137"/>
      <c r="I243" s="137"/>
      <c r="J243" s="137"/>
      <c r="K243" s="138">
        <f t="shared" si="47"/>
        <v>0</v>
      </c>
      <c r="L243" s="138">
        <f t="shared" si="45"/>
        <v>0</v>
      </c>
      <c r="M243" s="136">
        <f t="shared" si="46"/>
        <v>0</v>
      </c>
      <c r="N243" s="139" t="str">
        <f t="shared" si="48"/>
        <v/>
      </c>
      <c r="O243" s="139">
        <f t="shared" si="49"/>
        <v>0</v>
      </c>
      <c r="P243" s="139" t="str">
        <f t="shared" si="50"/>
        <v/>
      </c>
      <c r="Q243" s="139" t="str">
        <f t="shared" si="51"/>
        <v/>
      </c>
      <c r="R243" s="140">
        <f t="shared" si="52"/>
        <v>0</v>
      </c>
      <c r="S243" s="141"/>
      <c r="T243" s="142"/>
    </row>
    <row r="244" spans="1:20">
      <c r="A244" s="135" t="s">
        <v>157</v>
      </c>
      <c r="B244" s="136"/>
      <c r="C244" s="137">
        <v>13</v>
      </c>
      <c r="D244" s="137">
        <v>0</v>
      </c>
      <c r="E244" s="137">
        <v>18</v>
      </c>
      <c r="F244" s="137">
        <v>0</v>
      </c>
      <c r="G244" s="137">
        <v>19</v>
      </c>
      <c r="H244" s="137">
        <v>0</v>
      </c>
      <c r="I244" s="137">
        <v>22</v>
      </c>
      <c r="J244" s="137">
        <v>0</v>
      </c>
      <c r="K244" s="138">
        <f t="shared" si="47"/>
        <v>8</v>
      </c>
      <c r="L244" s="138">
        <f t="shared" si="45"/>
        <v>8</v>
      </c>
      <c r="M244" s="136">
        <f t="shared" si="46"/>
        <v>0</v>
      </c>
      <c r="N244" s="139" t="str">
        <f t="shared" si="48"/>
        <v/>
      </c>
      <c r="O244" s="139" t="str">
        <f t="shared" si="49"/>
        <v/>
      </c>
      <c r="P244" s="139" t="str">
        <f t="shared" si="50"/>
        <v/>
      </c>
      <c r="Q244" s="139" t="str">
        <f t="shared" si="51"/>
        <v/>
      </c>
      <c r="R244" s="140">
        <f t="shared" si="52"/>
        <v>0</v>
      </c>
      <c r="S244" s="141">
        <v>1</v>
      </c>
      <c r="T244" s="142"/>
    </row>
    <row r="245" spans="1:20">
      <c r="A245" s="135" t="s">
        <v>158</v>
      </c>
      <c r="B245" s="136"/>
      <c r="C245" s="137">
        <v>13</v>
      </c>
      <c r="D245" s="137">
        <v>0</v>
      </c>
      <c r="E245" s="137">
        <v>18</v>
      </c>
      <c r="F245" s="137">
        <v>0</v>
      </c>
      <c r="G245" s="137">
        <v>19</v>
      </c>
      <c r="H245" s="137">
        <v>0</v>
      </c>
      <c r="I245" s="137">
        <v>22</v>
      </c>
      <c r="J245" s="137">
        <v>0</v>
      </c>
      <c r="K245" s="138">
        <f t="shared" si="47"/>
        <v>8</v>
      </c>
      <c r="L245" s="138">
        <f t="shared" si="45"/>
        <v>8</v>
      </c>
      <c r="M245" s="136">
        <f t="shared" si="46"/>
        <v>0</v>
      </c>
      <c r="N245" s="139" t="str">
        <f t="shared" si="48"/>
        <v/>
      </c>
      <c r="O245" s="139" t="str">
        <f t="shared" si="49"/>
        <v/>
      </c>
      <c r="P245" s="139" t="str">
        <f t="shared" si="50"/>
        <v/>
      </c>
      <c r="Q245" s="139" t="str">
        <f t="shared" si="51"/>
        <v/>
      </c>
      <c r="R245" s="140">
        <f t="shared" si="52"/>
        <v>0</v>
      </c>
      <c r="S245" s="141">
        <v>1</v>
      </c>
      <c r="T245" s="142"/>
    </row>
    <row r="246" spans="1:20">
      <c r="A246" s="135" t="s">
        <v>159</v>
      </c>
      <c r="B246" s="142"/>
      <c r="C246" s="137">
        <v>13</v>
      </c>
      <c r="D246" s="137">
        <v>0</v>
      </c>
      <c r="E246" s="137">
        <v>18</v>
      </c>
      <c r="F246" s="137">
        <v>0</v>
      </c>
      <c r="G246" s="137">
        <v>19</v>
      </c>
      <c r="H246" s="137">
        <v>0</v>
      </c>
      <c r="I246" s="137">
        <v>22</v>
      </c>
      <c r="J246" s="137">
        <v>0</v>
      </c>
      <c r="K246" s="138">
        <f t="shared" si="47"/>
        <v>8</v>
      </c>
      <c r="L246" s="138">
        <f t="shared" si="45"/>
        <v>8</v>
      </c>
      <c r="M246" s="136">
        <f t="shared" si="46"/>
        <v>0</v>
      </c>
      <c r="N246" s="139" t="str">
        <f t="shared" si="48"/>
        <v/>
      </c>
      <c r="O246" s="139" t="str">
        <f t="shared" si="49"/>
        <v/>
      </c>
      <c r="P246" s="139" t="str">
        <f t="shared" si="50"/>
        <v/>
      </c>
      <c r="Q246" s="139" t="str">
        <f t="shared" si="51"/>
        <v/>
      </c>
      <c r="R246" s="140">
        <f t="shared" si="52"/>
        <v>0</v>
      </c>
      <c r="S246" s="141">
        <v>1</v>
      </c>
      <c r="T246" s="142"/>
    </row>
    <row r="247" spans="1:20">
      <c r="A247" s="135" t="s">
        <v>160</v>
      </c>
      <c r="B247" s="136"/>
      <c r="C247" s="137">
        <v>13</v>
      </c>
      <c r="D247" s="137">
        <v>0</v>
      </c>
      <c r="E247" s="137">
        <v>18</v>
      </c>
      <c r="F247" s="137">
        <v>0</v>
      </c>
      <c r="G247" s="137">
        <v>19</v>
      </c>
      <c r="H247" s="137">
        <v>0</v>
      </c>
      <c r="I247" s="137">
        <v>22</v>
      </c>
      <c r="J247" s="137">
        <v>0</v>
      </c>
      <c r="K247" s="138">
        <f t="shared" si="47"/>
        <v>8</v>
      </c>
      <c r="L247" s="138">
        <f t="shared" si="45"/>
        <v>8</v>
      </c>
      <c r="M247" s="136">
        <f t="shared" si="46"/>
        <v>0</v>
      </c>
      <c r="N247" s="139" t="str">
        <f t="shared" si="48"/>
        <v/>
      </c>
      <c r="O247" s="139" t="str">
        <f t="shared" si="49"/>
        <v/>
      </c>
      <c r="P247" s="139" t="str">
        <f t="shared" si="50"/>
        <v/>
      </c>
      <c r="Q247" s="139" t="str">
        <f t="shared" si="51"/>
        <v/>
      </c>
      <c r="R247" s="140">
        <f t="shared" si="52"/>
        <v>0</v>
      </c>
      <c r="S247" s="141">
        <v>1</v>
      </c>
      <c r="T247" s="142"/>
    </row>
    <row r="248" spans="1:20">
      <c r="A248" s="135" t="s">
        <v>161</v>
      </c>
      <c r="B248" s="136"/>
      <c r="C248" s="137">
        <v>13</v>
      </c>
      <c r="D248" s="137">
        <v>0</v>
      </c>
      <c r="E248" s="137">
        <v>18</v>
      </c>
      <c r="F248" s="137">
        <v>0</v>
      </c>
      <c r="G248" s="137">
        <v>19</v>
      </c>
      <c r="H248" s="137">
        <v>0</v>
      </c>
      <c r="I248" s="137">
        <v>22</v>
      </c>
      <c r="J248" s="137">
        <v>0</v>
      </c>
      <c r="K248" s="138">
        <f t="shared" si="47"/>
        <v>8</v>
      </c>
      <c r="L248" s="138">
        <f t="shared" si="45"/>
        <v>8</v>
      </c>
      <c r="M248" s="136">
        <f t="shared" si="46"/>
        <v>0</v>
      </c>
      <c r="N248" s="139" t="str">
        <f t="shared" si="48"/>
        <v/>
      </c>
      <c r="O248" s="139" t="str">
        <f t="shared" si="49"/>
        <v/>
      </c>
      <c r="P248" s="139" t="str">
        <f t="shared" si="50"/>
        <v/>
      </c>
      <c r="Q248" s="139" t="str">
        <f t="shared" si="51"/>
        <v/>
      </c>
      <c r="R248" s="140">
        <f t="shared" si="52"/>
        <v>0</v>
      </c>
      <c r="S248" s="141">
        <v>1</v>
      </c>
      <c r="T248" s="142"/>
    </row>
    <row r="249" spans="1:20">
      <c r="A249" s="135" t="s">
        <v>162</v>
      </c>
      <c r="B249" s="136" t="s">
        <v>140</v>
      </c>
      <c r="C249" s="137"/>
      <c r="D249" s="137"/>
      <c r="E249" s="137"/>
      <c r="F249" s="137"/>
      <c r="G249" s="137"/>
      <c r="H249" s="137"/>
      <c r="I249" s="137"/>
      <c r="J249" s="137"/>
      <c r="K249" s="138">
        <f t="shared" si="47"/>
        <v>0</v>
      </c>
      <c r="L249" s="138">
        <f t="shared" si="45"/>
        <v>0</v>
      </c>
      <c r="M249" s="136">
        <f t="shared" si="46"/>
        <v>0</v>
      </c>
      <c r="N249" s="139" t="str">
        <f t="shared" si="48"/>
        <v/>
      </c>
      <c r="O249" s="139">
        <f t="shared" si="49"/>
        <v>0</v>
      </c>
      <c r="P249" s="139" t="str">
        <f t="shared" si="50"/>
        <v/>
      </c>
      <c r="Q249" s="139" t="str">
        <f t="shared" si="51"/>
        <v/>
      </c>
      <c r="R249" s="140">
        <f t="shared" si="52"/>
        <v>0</v>
      </c>
      <c r="S249" s="141"/>
      <c r="T249" s="142"/>
    </row>
    <row r="250" spans="1:20">
      <c r="A250" s="135" t="s">
        <v>163</v>
      </c>
      <c r="B250" s="136" t="s">
        <v>140</v>
      </c>
      <c r="C250" s="137"/>
      <c r="D250" s="137"/>
      <c r="E250" s="137"/>
      <c r="F250" s="137"/>
      <c r="G250" s="137"/>
      <c r="H250" s="137"/>
      <c r="I250" s="137"/>
      <c r="J250" s="137"/>
      <c r="K250" s="138">
        <f t="shared" si="47"/>
        <v>0</v>
      </c>
      <c r="L250" s="138">
        <f t="shared" si="45"/>
        <v>0</v>
      </c>
      <c r="M250" s="136">
        <f t="shared" si="46"/>
        <v>0</v>
      </c>
      <c r="N250" s="139" t="str">
        <f t="shared" si="48"/>
        <v/>
      </c>
      <c r="O250" s="139">
        <f t="shared" si="49"/>
        <v>0</v>
      </c>
      <c r="P250" s="139" t="str">
        <f t="shared" si="50"/>
        <v/>
      </c>
      <c r="Q250" s="139" t="str">
        <f t="shared" si="51"/>
        <v/>
      </c>
      <c r="R250" s="140">
        <f t="shared" si="52"/>
        <v>0</v>
      </c>
      <c r="S250" s="141"/>
      <c r="T250" s="142"/>
    </row>
    <row r="251" spans="1:20">
      <c r="A251" s="135" t="s">
        <v>164</v>
      </c>
      <c r="B251" s="136"/>
      <c r="C251" s="137">
        <v>13</v>
      </c>
      <c r="D251" s="137">
        <v>0</v>
      </c>
      <c r="E251" s="137">
        <v>18</v>
      </c>
      <c r="F251" s="137">
        <v>0</v>
      </c>
      <c r="G251" s="137">
        <v>19</v>
      </c>
      <c r="H251" s="137">
        <v>0</v>
      </c>
      <c r="I251" s="137">
        <v>22</v>
      </c>
      <c r="J251" s="137">
        <v>0</v>
      </c>
      <c r="K251" s="138">
        <f t="shared" si="47"/>
        <v>8</v>
      </c>
      <c r="L251" s="138">
        <f t="shared" si="45"/>
        <v>8</v>
      </c>
      <c r="M251" s="136">
        <f t="shared" si="46"/>
        <v>0</v>
      </c>
      <c r="N251" s="139" t="str">
        <f t="shared" si="48"/>
        <v/>
      </c>
      <c r="O251" s="139" t="str">
        <f t="shared" si="49"/>
        <v/>
      </c>
      <c r="P251" s="139" t="str">
        <f t="shared" si="50"/>
        <v/>
      </c>
      <c r="Q251" s="139" t="str">
        <f t="shared" si="51"/>
        <v/>
      </c>
      <c r="R251" s="140">
        <f t="shared" si="52"/>
        <v>0</v>
      </c>
      <c r="S251" s="141">
        <v>1</v>
      </c>
      <c r="T251" s="142"/>
    </row>
    <row r="252" spans="1:20">
      <c r="A252" s="135" t="s">
        <v>165</v>
      </c>
      <c r="B252" s="136"/>
      <c r="C252" s="137">
        <v>13</v>
      </c>
      <c r="D252" s="137">
        <v>0</v>
      </c>
      <c r="E252" s="137">
        <v>18</v>
      </c>
      <c r="F252" s="137">
        <v>0</v>
      </c>
      <c r="G252" s="137">
        <v>19</v>
      </c>
      <c r="H252" s="137">
        <v>0</v>
      </c>
      <c r="I252" s="137">
        <v>22</v>
      </c>
      <c r="J252" s="137">
        <v>0</v>
      </c>
      <c r="K252" s="138">
        <f t="shared" si="47"/>
        <v>8</v>
      </c>
      <c r="L252" s="138">
        <f t="shared" si="45"/>
        <v>8</v>
      </c>
      <c r="M252" s="136">
        <f>IF(AND(B252="",K252&lt;=8),0,IF(AND(B252="",K252&gt;8),K252-L252,IF(OR(B252="H",B252="OFF"),L252,0)))</f>
        <v>0</v>
      </c>
      <c r="N252" s="139" t="str">
        <f t="shared" si="48"/>
        <v/>
      </c>
      <c r="O252" s="139" t="str">
        <f t="shared" si="49"/>
        <v/>
      </c>
      <c r="P252" s="139" t="str">
        <f t="shared" si="50"/>
        <v/>
      </c>
      <c r="Q252" s="139" t="str">
        <f t="shared" si="51"/>
        <v/>
      </c>
      <c r="R252" s="140">
        <f t="shared" si="52"/>
        <v>0</v>
      </c>
      <c r="S252" s="141">
        <v>1</v>
      </c>
      <c r="T252" s="142"/>
    </row>
    <row r="253" spans="1:20">
      <c r="A253" s="135" t="s">
        <v>166</v>
      </c>
      <c r="B253" s="136"/>
      <c r="C253" s="137"/>
      <c r="D253" s="137"/>
      <c r="E253" s="137"/>
      <c r="F253" s="137"/>
      <c r="G253" s="137"/>
      <c r="H253" s="137"/>
      <c r="I253" s="137"/>
      <c r="J253" s="137"/>
      <c r="K253" s="138">
        <f t="shared" si="47"/>
        <v>0</v>
      </c>
      <c r="L253" s="138">
        <f t="shared" si="45"/>
        <v>0</v>
      </c>
      <c r="M253" s="136">
        <f>IF(AND(B253="",K253&lt;=8),0,IF(AND(B253="",K253&gt;8),K253-L253,IF(OR(B253="H",B253="OFF"),L253,0)))</f>
        <v>0</v>
      </c>
      <c r="N253" s="139" t="str">
        <f t="shared" si="48"/>
        <v/>
      </c>
      <c r="O253" s="139" t="str">
        <f t="shared" si="49"/>
        <v/>
      </c>
      <c r="P253" s="139" t="str">
        <f t="shared" si="50"/>
        <v/>
      </c>
      <c r="Q253" s="139" t="str">
        <f t="shared" si="51"/>
        <v/>
      </c>
      <c r="R253" s="140">
        <f t="shared" si="52"/>
        <v>0</v>
      </c>
      <c r="S253" s="141"/>
      <c r="T253" s="142"/>
    </row>
    <row r="254" spans="1:20" ht="16" thickBot="1">
      <c r="A254" s="143"/>
      <c r="B254" s="143"/>
      <c r="C254" s="144"/>
      <c r="D254" s="144"/>
      <c r="E254" s="144"/>
      <c r="F254" s="144"/>
      <c r="G254" s="144"/>
      <c r="H254" s="144"/>
      <c r="I254" s="144"/>
      <c r="J254" s="144"/>
      <c r="K254" s="260" t="s">
        <v>167</v>
      </c>
      <c r="L254" s="261"/>
      <c r="M254" s="262"/>
      <c r="N254" s="145">
        <f t="shared" ref="N254:S254" si="53">SUM(N223:N253)</f>
        <v>0</v>
      </c>
      <c r="O254" s="145">
        <f t="shared" si="53"/>
        <v>21</v>
      </c>
      <c r="P254" s="145">
        <f t="shared" si="53"/>
        <v>3</v>
      </c>
      <c r="Q254" s="145">
        <f t="shared" si="53"/>
        <v>0</v>
      </c>
      <c r="R254" s="145">
        <f t="shared" si="53"/>
        <v>51</v>
      </c>
      <c r="S254" s="145">
        <f t="shared" si="53"/>
        <v>22</v>
      </c>
      <c r="T254" s="145"/>
    </row>
    <row r="255" spans="1:20" ht="16" thickBot="1">
      <c r="A255" s="112"/>
      <c r="B255" s="112"/>
      <c r="K255" s="119"/>
      <c r="L255" s="119"/>
      <c r="M255" s="119"/>
      <c r="N255" s="146"/>
      <c r="O255" s="146"/>
      <c r="P255" s="146"/>
      <c r="Q255" s="146"/>
      <c r="R255" s="146"/>
      <c r="S255" s="146"/>
    </row>
    <row r="256" spans="1:20" ht="16" thickBot="1">
      <c r="A256" s="242" t="s">
        <v>116</v>
      </c>
      <c r="B256" s="243"/>
      <c r="C256" s="243"/>
      <c r="D256" s="243"/>
      <c r="E256" s="243"/>
      <c r="F256" s="243"/>
      <c r="G256" s="243"/>
      <c r="H256" s="243"/>
      <c r="I256" s="243"/>
      <c r="J256" s="243"/>
      <c r="K256" s="243"/>
      <c r="L256" s="243"/>
      <c r="M256" s="243"/>
      <c r="N256" s="243"/>
      <c r="O256" s="243"/>
      <c r="P256" s="243"/>
      <c r="Q256" s="243"/>
      <c r="R256" s="243"/>
      <c r="S256" s="243"/>
      <c r="T256" s="244"/>
    </row>
    <row r="257" spans="1:20">
      <c r="A257" s="245"/>
      <c r="B257" s="246"/>
      <c r="C257" s="113"/>
      <c r="D257" s="113"/>
      <c r="E257" s="113"/>
      <c r="F257" s="114"/>
      <c r="G257" s="114"/>
      <c r="H257" s="114"/>
      <c r="I257" s="114"/>
      <c r="J257" s="114"/>
      <c r="K257" s="114"/>
      <c r="L257" s="114"/>
      <c r="M257" s="113"/>
      <c r="N257" s="114"/>
      <c r="O257" s="114"/>
      <c r="P257" s="114"/>
      <c r="Q257" s="113"/>
      <c r="R257" s="115"/>
      <c r="S257" s="115"/>
      <c r="T257" s="116"/>
    </row>
    <row r="258" spans="1:20">
      <c r="A258" s="247" t="s">
        <v>117</v>
      </c>
      <c r="B258" s="248"/>
      <c r="C258" s="119" t="s">
        <v>118</v>
      </c>
      <c r="D258" s="249" t="s">
        <v>86</v>
      </c>
      <c r="E258" s="249"/>
      <c r="F258" s="249"/>
      <c r="G258" s="249"/>
      <c r="H258" s="249"/>
      <c r="I258" s="249"/>
      <c r="J258" s="249"/>
      <c r="K258" s="120"/>
      <c r="L258" s="120"/>
      <c r="M258" s="120"/>
      <c r="N258" s="120"/>
      <c r="O258" s="119"/>
      <c r="P258" s="120"/>
      <c r="R258" s="120"/>
      <c r="S258" s="120"/>
      <c r="T258" s="121"/>
    </row>
    <row r="259" spans="1:20">
      <c r="A259" s="117" t="s">
        <v>119</v>
      </c>
      <c r="B259" s="118"/>
      <c r="C259" s="119" t="s">
        <v>118</v>
      </c>
      <c r="D259" s="248"/>
      <c r="E259" s="248"/>
      <c r="F259" s="248"/>
      <c r="G259" s="248"/>
      <c r="H259" s="248"/>
      <c r="I259" s="248"/>
      <c r="J259" s="248"/>
      <c r="K259" s="120"/>
      <c r="L259" s="120"/>
      <c r="M259" s="120" t="str">
        <f>M5</f>
        <v>PERIODE TIME SHEET :  1 - 30 SEPTEMBER 2025</v>
      </c>
      <c r="O259" s="119"/>
      <c r="P259" s="120"/>
      <c r="Q259" s="120"/>
      <c r="R259" s="120"/>
      <c r="S259" s="122"/>
      <c r="T259" s="121"/>
    </row>
    <row r="260" spans="1:20">
      <c r="A260" s="117" t="s">
        <v>120</v>
      </c>
      <c r="B260" s="118"/>
      <c r="C260" s="119" t="s">
        <v>118</v>
      </c>
      <c r="D260" s="248" t="s">
        <v>81</v>
      </c>
      <c r="E260" s="248"/>
      <c r="F260" s="248"/>
      <c r="G260" s="248"/>
      <c r="H260" s="248"/>
      <c r="I260" s="248"/>
      <c r="J260" s="248"/>
      <c r="K260" s="120"/>
      <c r="L260" s="120"/>
      <c r="M260" s="120"/>
      <c r="N260" s="120"/>
      <c r="O260" s="119"/>
      <c r="P260" s="120"/>
      <c r="Q260" s="120"/>
      <c r="R260" s="120"/>
      <c r="S260" s="120"/>
      <c r="T260" s="121"/>
    </row>
    <row r="261" spans="1:20">
      <c r="A261" s="123" t="s">
        <v>121</v>
      </c>
      <c r="B261" s="124"/>
      <c r="C261" s="125" t="s">
        <v>118</v>
      </c>
      <c r="D261" s="250"/>
      <c r="E261" s="250"/>
      <c r="F261" s="250"/>
      <c r="G261" s="250"/>
      <c r="H261" s="250"/>
      <c r="I261" s="250"/>
      <c r="J261" s="250"/>
      <c r="K261" s="124"/>
      <c r="L261" s="124"/>
      <c r="M261" s="124"/>
      <c r="N261" s="124"/>
      <c r="O261" s="124"/>
      <c r="P261" s="124"/>
      <c r="Q261" s="124"/>
      <c r="R261" s="124"/>
      <c r="S261" s="124"/>
      <c r="T261" s="126"/>
    </row>
    <row r="262" spans="1:20" ht="16" thickBot="1">
      <c r="A262" s="127"/>
      <c r="B262" s="128"/>
      <c r="C262" s="129"/>
      <c r="D262" s="129"/>
      <c r="E262" s="129"/>
      <c r="F262" s="129"/>
      <c r="G262" s="129"/>
      <c r="H262" s="129"/>
      <c r="I262" s="129"/>
      <c r="J262" s="129"/>
      <c r="K262" s="129"/>
      <c r="L262" s="129"/>
      <c r="M262" s="128"/>
      <c r="N262" s="129"/>
      <c r="O262" s="129"/>
      <c r="P262" s="129"/>
      <c r="Q262" s="129"/>
      <c r="R262" s="129"/>
      <c r="S262" s="129"/>
      <c r="T262" s="130"/>
    </row>
    <row r="263" spans="1:20" ht="12.75" customHeight="1">
      <c r="A263" s="251" t="s">
        <v>122</v>
      </c>
      <c r="B263" s="253" t="s">
        <v>123</v>
      </c>
      <c r="C263" s="255" t="s">
        <v>124</v>
      </c>
      <c r="D263" s="256"/>
      <c r="E263" s="256"/>
      <c r="F263" s="257"/>
      <c r="G263" s="255" t="s">
        <v>125</v>
      </c>
      <c r="H263" s="256"/>
      <c r="I263" s="256"/>
      <c r="J263" s="257"/>
      <c r="K263" s="253" t="s">
        <v>126</v>
      </c>
      <c r="L263" s="253" t="s">
        <v>127</v>
      </c>
      <c r="M263" s="264" t="s">
        <v>128</v>
      </c>
      <c r="N263" s="266" t="s">
        <v>129</v>
      </c>
      <c r="O263" s="256"/>
      <c r="P263" s="256"/>
      <c r="Q263" s="267"/>
      <c r="R263" s="268" t="s">
        <v>130</v>
      </c>
      <c r="S263" s="131" t="s">
        <v>172</v>
      </c>
      <c r="T263" s="268" t="s">
        <v>132</v>
      </c>
    </row>
    <row r="264" spans="1:20" ht="16" thickBot="1">
      <c r="A264" s="252"/>
      <c r="B264" s="254"/>
      <c r="C264" s="258" t="s">
        <v>133</v>
      </c>
      <c r="D264" s="259"/>
      <c r="E264" s="258" t="s">
        <v>134</v>
      </c>
      <c r="F264" s="259"/>
      <c r="G264" s="258" t="s">
        <v>133</v>
      </c>
      <c r="H264" s="259"/>
      <c r="I264" s="258" t="s">
        <v>134</v>
      </c>
      <c r="J264" s="259"/>
      <c r="K264" s="254"/>
      <c r="L264" s="254"/>
      <c r="M264" s="265"/>
      <c r="N264" s="132">
        <v>1.5</v>
      </c>
      <c r="O264" s="133">
        <v>2</v>
      </c>
      <c r="P264" s="133">
        <v>3</v>
      </c>
      <c r="Q264" s="134">
        <v>4</v>
      </c>
      <c r="R264" s="269"/>
      <c r="S264" s="156">
        <v>15000</v>
      </c>
      <c r="T264" s="269"/>
    </row>
    <row r="265" spans="1:20">
      <c r="A265" s="135" t="s">
        <v>135</v>
      </c>
      <c r="B265" s="136"/>
      <c r="C265" s="137">
        <v>7</v>
      </c>
      <c r="D265" s="137">
        <v>0</v>
      </c>
      <c r="E265" s="137">
        <v>12</v>
      </c>
      <c r="F265" s="137">
        <v>0</v>
      </c>
      <c r="G265" s="137">
        <v>13</v>
      </c>
      <c r="H265" s="137">
        <v>0</v>
      </c>
      <c r="I265" s="137">
        <v>16</v>
      </c>
      <c r="J265" s="137">
        <v>0</v>
      </c>
      <c r="K265" s="138">
        <f>((((E265-C265)*60)+(F265-D265))/60)+((((I265-G265)*60)+(J265-H265))/60)</f>
        <v>8</v>
      </c>
      <c r="L265" s="138">
        <f>IF(K265=0,0,IF(OR(B265="H",B265="OFF"),K265,IF(B265="",7,0)))</f>
        <v>7</v>
      </c>
      <c r="M265" s="136">
        <f>IF(AND(B265="",K265&lt;=8),0,IF(AND(B265="",K265&gt;8),K265-L265,IF(OR(B265="H",B265="OFF"),L265,0)))</f>
        <v>0</v>
      </c>
      <c r="N265" s="139" t="str">
        <f>IF(M265=0,"",IF(AND(B265="",L265=8,M265&lt;=1),M265,IF(AND(M265&gt;1,B265=""),1,"")))</f>
        <v/>
      </c>
      <c r="O265" s="139" t="str">
        <f>IF(AND(B265="",M265&gt;1),M265-N265,IF(AND(B265="H",M265&lt;=5),M265,IF(AND(B265="OFF",M265&lt;=7),M265,IF(AND(B265="H",M265&gt;5),5,IF(AND(B265="OFF",M265&gt;7),7,"")))))</f>
        <v/>
      </c>
      <c r="P265" s="139" t="str">
        <f>IF(AND(B265="OFF",M265&gt;=8),1,IF(AND(B265="H",M265&gt;=6),1,""))</f>
        <v/>
      </c>
      <c r="Q265" s="139" t="str">
        <f>IF(AND(B265="H",M265&gt;=6),M265-6,IF(AND(B265="OFF",M265&gt;8),M265-8,""))</f>
        <v/>
      </c>
      <c r="R265" s="140">
        <f>(IF(N265="",0,(N265*$N$10)))+(IF(O265="",0,(O265*$O$10)))+(IF(P265="",0,(P265*$P$10)))+(IF(Q265="",0,(Q265*$Q$10)))</f>
        <v>0</v>
      </c>
      <c r="S265" s="141">
        <v>1</v>
      </c>
      <c r="T265" s="142"/>
    </row>
    <row r="266" spans="1:20">
      <c r="A266" s="135" t="s">
        <v>136</v>
      </c>
      <c r="B266" s="142"/>
      <c r="C266" s="137">
        <v>7</v>
      </c>
      <c r="D266" s="137">
        <v>0</v>
      </c>
      <c r="E266" s="137">
        <v>12</v>
      </c>
      <c r="F266" s="137">
        <v>0</v>
      </c>
      <c r="G266" s="137">
        <v>13</v>
      </c>
      <c r="H266" s="137">
        <v>0</v>
      </c>
      <c r="I266" s="137">
        <v>16</v>
      </c>
      <c r="J266" s="137">
        <v>0</v>
      </c>
      <c r="K266" s="138">
        <f>((((E266-C266)*60)+(F266-D266))/60)+((((I266-G266)*60)+(J266-H266))/60)</f>
        <v>8</v>
      </c>
      <c r="L266" s="138">
        <f>IF(K266=0,0,IF(OR(B266="H",B266="OFF"),K266,IF(B266="",7,0)))</f>
        <v>7</v>
      </c>
      <c r="M266" s="136">
        <f t="shared" ref="M266:M295" si="54">IF(AND(B266="",K266&lt;=8),0,IF(AND(B266="",K266&gt;8),K266-L266,IF(OR(B266="H",B266="OFF"),L266,0)))</f>
        <v>0</v>
      </c>
      <c r="N266" s="139" t="str">
        <f>IF(M266=0,"",IF(AND(B266="",L266=8,M266&lt;=1),M266,IF(AND(M266&gt;1,B266=""),1,"")))</f>
        <v/>
      </c>
      <c r="O266" s="139" t="str">
        <f>IF(AND(B266="",M266&gt;1),M266-N266,IF(AND(B266="H",M266&lt;=5),M266,IF(AND(B266="OFF",M266&lt;=7),M266,IF(AND(B266="H",M266&gt;5),5,IF(AND(B266="OFF",M266&gt;7),7,"")))))</f>
        <v/>
      </c>
      <c r="P266" s="139" t="str">
        <f>IF(AND(B266="OFF",M266&gt;=8),1,IF(AND(B266="H",M266&gt;=6),1,""))</f>
        <v/>
      </c>
      <c r="Q266" s="139" t="str">
        <f>IF(AND(B266="H",M266&gt;=6),M266-6,IF(AND(B266="OFF",M266&gt;8),M266-8,""))</f>
        <v/>
      </c>
      <c r="R266" s="140">
        <f>(IF(N266="",0,(N266*$N$10)))+(IF(O266="",0,(O266*$O$10)))+(IF(P266="",0,(P266*$P$10)))+(IF(Q266="",0,(Q266*$Q$10)))</f>
        <v>0</v>
      </c>
      <c r="S266" s="141">
        <v>1</v>
      </c>
      <c r="T266" s="142"/>
    </row>
    <row r="267" spans="1:20">
      <c r="A267" s="135" t="s">
        <v>137</v>
      </c>
      <c r="B267" s="142" t="s">
        <v>140</v>
      </c>
      <c r="C267" s="137"/>
      <c r="D267" s="137"/>
      <c r="E267" s="137"/>
      <c r="F267" s="137"/>
      <c r="G267" s="137"/>
      <c r="H267" s="137"/>
      <c r="I267" s="137"/>
      <c r="J267" s="137"/>
      <c r="K267" s="138">
        <f t="shared" ref="K267:K295" si="55">((((E267-C267)*60)+(F267-D267))/60)+((((I267-G267)*60)+(J267-H267))/60)</f>
        <v>0</v>
      </c>
      <c r="L267" s="138">
        <f>IF(K267=0,0,IF(OR(B267="H",B267="OFF"),K267,IF(B267="",7,0)))</f>
        <v>0</v>
      </c>
      <c r="M267" s="136">
        <f t="shared" si="54"/>
        <v>0</v>
      </c>
      <c r="N267" s="139" t="str">
        <f t="shared" ref="N267:N295" si="56">IF(M267=0,"",IF(AND(B267="",L267=8,M267&lt;=1),M267,IF(AND(M267&gt;1,B267=""),1,"")))</f>
        <v/>
      </c>
      <c r="O267" s="139">
        <f t="shared" ref="O267:O295" si="57">IF(AND(B267="",M267&gt;1),M267-N267,IF(AND(B267="H",M267&lt;=5),M267,IF(AND(B267="OFF",M267&lt;=7),M267,IF(AND(B267="H",M267&gt;5),5,IF(AND(B267="OFF",M267&gt;7),7,"")))))</f>
        <v>0</v>
      </c>
      <c r="P267" s="139" t="str">
        <f t="shared" ref="P267:P295" si="58">IF(AND(B267="OFF",M267&gt;=8),1,IF(AND(B267="H",M267&gt;=6),1,""))</f>
        <v/>
      </c>
      <c r="Q267" s="139" t="str">
        <f t="shared" ref="Q267:Q295" si="59">IF(AND(B267="H",M267&gt;=6),M267-6,IF(AND(B267="OFF",M267&gt;8),M267-8,""))</f>
        <v/>
      </c>
      <c r="R267" s="140">
        <f t="shared" ref="R267:R295" si="60">(IF(N267="",0,(N267*$N$10)))+(IF(O267="",0,(O267*$O$10)))+(IF(P267="",0,(P267*$P$10)))+(IF(Q267="",0,(Q267*$Q$10)))</f>
        <v>0</v>
      </c>
      <c r="S267" s="141"/>
      <c r="T267" s="142"/>
    </row>
    <row r="268" spans="1:20" s="168" customFormat="1">
      <c r="A268" s="160" t="s">
        <v>138</v>
      </c>
      <c r="B268" s="167"/>
      <c r="C268" s="162">
        <v>7</v>
      </c>
      <c r="D268" s="162">
        <v>0</v>
      </c>
      <c r="E268" s="162">
        <v>12</v>
      </c>
      <c r="F268" s="162">
        <v>0</v>
      </c>
      <c r="G268" s="162">
        <v>13</v>
      </c>
      <c r="H268" s="162">
        <v>0</v>
      </c>
      <c r="I268" s="162">
        <v>19</v>
      </c>
      <c r="J268" s="162">
        <v>0</v>
      </c>
      <c r="K268" s="163">
        <f t="shared" si="55"/>
        <v>11</v>
      </c>
      <c r="L268" s="163">
        <f t="shared" ref="L268:L295" si="61">IF(K268=0,0,IF(OR(B268="H",B268="OFF"),K268,IF(B268="",7,0)))</f>
        <v>7</v>
      </c>
      <c r="M268" s="161">
        <f t="shared" si="54"/>
        <v>4</v>
      </c>
      <c r="N268" s="164">
        <f t="shared" si="56"/>
        <v>1</v>
      </c>
      <c r="O268" s="164">
        <f t="shared" si="57"/>
        <v>3</v>
      </c>
      <c r="P268" s="164" t="str">
        <f t="shared" si="58"/>
        <v/>
      </c>
      <c r="Q268" s="164" t="str">
        <f t="shared" si="59"/>
        <v/>
      </c>
      <c r="R268" s="165">
        <f t="shared" si="60"/>
        <v>7.5</v>
      </c>
      <c r="S268" s="166">
        <v>1</v>
      </c>
      <c r="T268" s="167"/>
    </row>
    <row r="269" spans="1:20" s="168" customFormat="1">
      <c r="A269" s="160" t="s">
        <v>139</v>
      </c>
      <c r="B269" s="167" t="s">
        <v>140</v>
      </c>
      <c r="C269" s="162">
        <v>7</v>
      </c>
      <c r="D269" s="162">
        <v>0</v>
      </c>
      <c r="E269" s="162">
        <v>12</v>
      </c>
      <c r="F269" s="162">
        <v>0</v>
      </c>
      <c r="G269" s="162">
        <v>13</v>
      </c>
      <c r="H269" s="162">
        <v>0</v>
      </c>
      <c r="I269" s="162">
        <v>16</v>
      </c>
      <c r="J269" s="162">
        <v>0</v>
      </c>
      <c r="K269" s="163">
        <f t="shared" si="55"/>
        <v>8</v>
      </c>
      <c r="L269" s="163">
        <f>IF(K269=0,0,IF(OR(B269="H",B269="OFF"),K269,IF(B269="",7,0)))</f>
        <v>8</v>
      </c>
      <c r="M269" s="161">
        <f>IF(AND(B269="",K269&lt;=8),0,IF(AND(B269="",K269&gt;8),K269-L269,IF(OR(B269="H",B269="OFF"),L269,0)))</f>
        <v>8</v>
      </c>
      <c r="N269" s="164" t="str">
        <f>IF(M269=0,"",IF(AND(B269="",L269=8,M269&lt;=1),M269,IF(AND(M269&gt;1,B269=""),1,"")))</f>
        <v/>
      </c>
      <c r="O269" s="164">
        <f>IF(AND(B269="",M269&gt;1),M269-N269,IF(AND(B269="H",M269&lt;=5),M269,IF(AND(B269="OFF",M269&lt;=7),M269,IF(AND(B269="H",M269&gt;5),5,IF(AND(B269="OFF",M269&gt;7),7,"")))))</f>
        <v>7</v>
      </c>
      <c r="P269" s="164">
        <f>IF(AND(B269="OFF",M269&gt;=8),1,IF(AND(B269="H",M269&gt;=6),1,""))</f>
        <v>1</v>
      </c>
      <c r="Q269" s="164" t="str">
        <f>IF(AND(B269="H",M269&gt;=6),M269-6,IF(AND(B269="OFF",M269&gt;8),M269-8,""))</f>
        <v/>
      </c>
      <c r="R269" s="165">
        <f t="shared" si="60"/>
        <v>17</v>
      </c>
      <c r="S269" s="166">
        <v>1</v>
      </c>
      <c r="T269" s="167"/>
    </row>
    <row r="270" spans="1:20">
      <c r="A270" s="135" t="s">
        <v>141</v>
      </c>
      <c r="B270" s="136"/>
      <c r="C270" s="137">
        <v>7</v>
      </c>
      <c r="D270" s="137">
        <v>0</v>
      </c>
      <c r="E270" s="137">
        <v>12</v>
      </c>
      <c r="F270" s="137">
        <v>0</v>
      </c>
      <c r="G270" s="137">
        <v>13</v>
      </c>
      <c r="H270" s="137">
        <v>0</v>
      </c>
      <c r="I270" s="137">
        <v>16</v>
      </c>
      <c r="J270" s="137">
        <v>0</v>
      </c>
      <c r="K270" s="138">
        <f t="shared" si="55"/>
        <v>8</v>
      </c>
      <c r="L270" s="138">
        <f t="shared" si="61"/>
        <v>7</v>
      </c>
      <c r="M270" s="136">
        <f t="shared" si="54"/>
        <v>0</v>
      </c>
      <c r="N270" s="139" t="str">
        <f t="shared" si="56"/>
        <v/>
      </c>
      <c r="O270" s="139" t="str">
        <f t="shared" si="57"/>
        <v/>
      </c>
      <c r="P270" s="139" t="str">
        <f t="shared" si="58"/>
        <v/>
      </c>
      <c r="Q270" s="139" t="str">
        <f t="shared" si="59"/>
        <v/>
      </c>
      <c r="R270" s="140">
        <f t="shared" si="60"/>
        <v>0</v>
      </c>
      <c r="S270" s="141">
        <v>1</v>
      </c>
      <c r="T270" s="142"/>
    </row>
    <row r="271" spans="1:20">
      <c r="A271" s="135" t="s">
        <v>142</v>
      </c>
      <c r="B271" s="142" t="s">
        <v>140</v>
      </c>
      <c r="C271" s="137"/>
      <c r="D271" s="137"/>
      <c r="E271" s="137"/>
      <c r="F271" s="137"/>
      <c r="G271" s="137"/>
      <c r="H271" s="137"/>
      <c r="I271" s="137"/>
      <c r="J271" s="137"/>
      <c r="K271" s="138">
        <f t="shared" si="55"/>
        <v>0</v>
      </c>
      <c r="L271" s="138">
        <f t="shared" si="61"/>
        <v>0</v>
      </c>
      <c r="M271" s="136">
        <f t="shared" si="54"/>
        <v>0</v>
      </c>
      <c r="N271" s="139" t="str">
        <f t="shared" si="56"/>
        <v/>
      </c>
      <c r="O271" s="139">
        <f t="shared" si="57"/>
        <v>0</v>
      </c>
      <c r="P271" s="139" t="str">
        <f t="shared" si="58"/>
        <v/>
      </c>
      <c r="Q271" s="139" t="str">
        <f t="shared" si="59"/>
        <v/>
      </c>
      <c r="R271" s="140">
        <f t="shared" si="60"/>
        <v>0</v>
      </c>
      <c r="S271" s="141"/>
      <c r="T271" s="142"/>
    </row>
    <row r="272" spans="1:20">
      <c r="A272" s="135" t="s">
        <v>143</v>
      </c>
      <c r="B272" s="136"/>
      <c r="C272" s="137">
        <v>7</v>
      </c>
      <c r="D272" s="137">
        <v>0</v>
      </c>
      <c r="E272" s="137">
        <v>12</v>
      </c>
      <c r="F272" s="137">
        <v>0</v>
      </c>
      <c r="G272" s="137">
        <v>13</v>
      </c>
      <c r="H272" s="137">
        <v>0</v>
      </c>
      <c r="I272" s="137">
        <v>16</v>
      </c>
      <c r="J272" s="137">
        <v>0</v>
      </c>
      <c r="K272" s="138">
        <f t="shared" si="55"/>
        <v>8</v>
      </c>
      <c r="L272" s="138">
        <f t="shared" si="61"/>
        <v>7</v>
      </c>
      <c r="M272" s="136">
        <f t="shared" si="54"/>
        <v>0</v>
      </c>
      <c r="N272" s="139" t="str">
        <f t="shared" si="56"/>
        <v/>
      </c>
      <c r="O272" s="139" t="str">
        <f t="shared" si="57"/>
        <v/>
      </c>
      <c r="P272" s="139" t="str">
        <f t="shared" si="58"/>
        <v/>
      </c>
      <c r="Q272" s="139" t="str">
        <f t="shared" si="59"/>
        <v/>
      </c>
      <c r="R272" s="140">
        <f t="shared" si="60"/>
        <v>0</v>
      </c>
      <c r="S272" s="141">
        <v>1</v>
      </c>
      <c r="T272" s="142"/>
    </row>
    <row r="273" spans="1:20">
      <c r="A273" s="135" t="s">
        <v>144</v>
      </c>
      <c r="B273" s="142"/>
      <c r="C273" s="137">
        <v>7</v>
      </c>
      <c r="D273" s="137">
        <v>0</v>
      </c>
      <c r="E273" s="137">
        <v>12</v>
      </c>
      <c r="F273" s="137">
        <v>0</v>
      </c>
      <c r="G273" s="137">
        <v>13</v>
      </c>
      <c r="H273" s="137">
        <v>0</v>
      </c>
      <c r="I273" s="137">
        <v>16</v>
      </c>
      <c r="J273" s="137">
        <v>0</v>
      </c>
      <c r="K273" s="138">
        <f t="shared" si="55"/>
        <v>8</v>
      </c>
      <c r="L273" s="138">
        <f>IF(K273=0,0,IF(OR(B273="H",B273="OFF"),K273,IF(B273="",7,0)))</f>
        <v>7</v>
      </c>
      <c r="M273" s="136">
        <f>IF(AND(B273="",K273&lt;=8),0,IF(AND(B273="",K273&gt;8),K273-L273,IF(OR(B273="H",B273="OFF"),L273,0)))</f>
        <v>0</v>
      </c>
      <c r="N273" s="139" t="str">
        <f>IF(M273=0,"",IF(AND(B273="",L273=8,M273&lt;=1),M273,IF(AND(M273&gt;1,B273=""),1,"")))</f>
        <v/>
      </c>
      <c r="O273" s="139" t="str">
        <f>IF(AND(B273="",M273&gt;1),M273-N273,IF(AND(B273="H",M273&lt;=5),M273,IF(AND(B273="OFF",M273&lt;=7),M273,IF(AND(B273="H",M273&gt;5),5,IF(AND(B273="OFF",M273&gt;7),7,"")))))</f>
        <v/>
      </c>
      <c r="P273" s="139" t="str">
        <f>IF(AND(B273="OFF",M273&gt;=8),1,IF(AND(B273="H",M273&gt;=6),1,""))</f>
        <v/>
      </c>
      <c r="Q273" s="139" t="str">
        <f>IF(AND(B273="H",M273&gt;=6),M273-6,IF(AND(B273="OFF",M273&gt;8),M273-8,""))</f>
        <v/>
      </c>
      <c r="R273" s="140">
        <f t="shared" si="60"/>
        <v>0</v>
      </c>
      <c r="S273" s="141">
        <v>1</v>
      </c>
      <c r="T273" s="142"/>
    </row>
    <row r="274" spans="1:20">
      <c r="A274" s="135" t="s">
        <v>145</v>
      </c>
      <c r="B274" s="142"/>
      <c r="C274" s="137">
        <v>7</v>
      </c>
      <c r="D274" s="137">
        <v>0</v>
      </c>
      <c r="E274" s="137">
        <v>12</v>
      </c>
      <c r="F274" s="137">
        <v>0</v>
      </c>
      <c r="G274" s="137">
        <v>13</v>
      </c>
      <c r="H274" s="137">
        <v>0</v>
      </c>
      <c r="I274" s="137">
        <v>16</v>
      </c>
      <c r="J274" s="137">
        <v>0</v>
      </c>
      <c r="K274" s="138">
        <f t="shared" si="55"/>
        <v>8</v>
      </c>
      <c r="L274" s="138">
        <f t="shared" si="61"/>
        <v>7</v>
      </c>
      <c r="M274" s="136">
        <f t="shared" si="54"/>
        <v>0</v>
      </c>
      <c r="N274" s="139" t="str">
        <f t="shared" si="56"/>
        <v/>
      </c>
      <c r="O274" s="139" t="str">
        <f t="shared" si="57"/>
        <v/>
      </c>
      <c r="P274" s="139" t="str">
        <f t="shared" si="58"/>
        <v/>
      </c>
      <c r="Q274" s="139" t="str">
        <f t="shared" si="59"/>
        <v/>
      </c>
      <c r="R274" s="140">
        <f t="shared" si="60"/>
        <v>0</v>
      </c>
      <c r="S274" s="141">
        <v>1</v>
      </c>
      <c r="T274" s="142"/>
    </row>
    <row r="275" spans="1:20" s="168" customFormat="1">
      <c r="A275" s="160" t="s">
        <v>146</v>
      </c>
      <c r="B275" s="161"/>
      <c r="C275" s="162">
        <v>7</v>
      </c>
      <c r="D275" s="162">
        <v>0</v>
      </c>
      <c r="E275" s="162">
        <v>12</v>
      </c>
      <c r="F275" s="162">
        <v>0</v>
      </c>
      <c r="G275" s="162">
        <v>13</v>
      </c>
      <c r="H275" s="162">
        <v>0</v>
      </c>
      <c r="I275" s="162">
        <v>19</v>
      </c>
      <c r="J275" s="162">
        <v>0</v>
      </c>
      <c r="K275" s="163">
        <f t="shared" si="55"/>
        <v>11</v>
      </c>
      <c r="L275" s="163">
        <f t="shared" si="61"/>
        <v>7</v>
      </c>
      <c r="M275" s="161">
        <f t="shared" si="54"/>
        <v>4</v>
      </c>
      <c r="N275" s="164">
        <f t="shared" si="56"/>
        <v>1</v>
      </c>
      <c r="O275" s="164">
        <f t="shared" si="57"/>
        <v>3</v>
      </c>
      <c r="P275" s="164" t="str">
        <f t="shared" si="58"/>
        <v/>
      </c>
      <c r="Q275" s="164" t="str">
        <f t="shared" si="59"/>
        <v/>
      </c>
      <c r="R275" s="165">
        <f t="shared" si="60"/>
        <v>7.5</v>
      </c>
      <c r="S275" s="166">
        <v>1</v>
      </c>
      <c r="T275" s="167"/>
    </row>
    <row r="276" spans="1:20">
      <c r="A276" s="135" t="s">
        <v>147</v>
      </c>
      <c r="B276" s="136"/>
      <c r="C276" s="137">
        <v>7</v>
      </c>
      <c r="D276" s="137">
        <v>0</v>
      </c>
      <c r="E276" s="137">
        <v>12</v>
      </c>
      <c r="F276" s="137">
        <v>0</v>
      </c>
      <c r="G276" s="137">
        <v>13</v>
      </c>
      <c r="H276" s="137">
        <v>0</v>
      </c>
      <c r="I276" s="137">
        <v>16</v>
      </c>
      <c r="J276" s="137">
        <v>0</v>
      </c>
      <c r="K276" s="138">
        <f t="shared" si="55"/>
        <v>8</v>
      </c>
      <c r="L276" s="138">
        <f t="shared" si="61"/>
        <v>7</v>
      </c>
      <c r="M276" s="136">
        <f t="shared" si="54"/>
        <v>0</v>
      </c>
      <c r="N276" s="139" t="str">
        <f t="shared" si="56"/>
        <v/>
      </c>
      <c r="O276" s="139" t="str">
        <f t="shared" si="57"/>
        <v/>
      </c>
      <c r="P276" s="139" t="str">
        <f t="shared" si="58"/>
        <v/>
      </c>
      <c r="Q276" s="139" t="str">
        <f t="shared" si="59"/>
        <v/>
      </c>
      <c r="R276" s="140">
        <f t="shared" si="60"/>
        <v>0</v>
      </c>
      <c r="S276" s="141">
        <v>1</v>
      </c>
      <c r="T276" s="142"/>
    </row>
    <row r="277" spans="1:20" s="168" customFormat="1">
      <c r="A277" s="160" t="s">
        <v>148</v>
      </c>
      <c r="B277" s="167" t="s">
        <v>140</v>
      </c>
      <c r="C277" s="162">
        <v>7</v>
      </c>
      <c r="D277" s="162">
        <v>0</v>
      </c>
      <c r="E277" s="162">
        <v>12</v>
      </c>
      <c r="F277" s="162">
        <v>0</v>
      </c>
      <c r="G277" s="162">
        <v>13</v>
      </c>
      <c r="H277" s="162">
        <v>0</v>
      </c>
      <c r="I277" s="162">
        <v>16</v>
      </c>
      <c r="J277" s="162">
        <v>0</v>
      </c>
      <c r="K277" s="163">
        <f t="shared" si="55"/>
        <v>8</v>
      </c>
      <c r="L277" s="163">
        <f t="shared" si="61"/>
        <v>8</v>
      </c>
      <c r="M277" s="161">
        <f t="shared" si="54"/>
        <v>8</v>
      </c>
      <c r="N277" s="164" t="str">
        <f t="shared" si="56"/>
        <v/>
      </c>
      <c r="O277" s="164">
        <f t="shared" si="57"/>
        <v>7</v>
      </c>
      <c r="P277" s="164">
        <f t="shared" si="58"/>
        <v>1</v>
      </c>
      <c r="Q277" s="164" t="str">
        <f t="shared" si="59"/>
        <v/>
      </c>
      <c r="R277" s="165">
        <f t="shared" si="60"/>
        <v>17</v>
      </c>
      <c r="S277" s="166">
        <v>1</v>
      </c>
      <c r="T277" s="167"/>
    </row>
    <row r="278" spans="1:20">
      <c r="A278" s="135" t="s">
        <v>149</v>
      </c>
      <c r="B278" s="136"/>
      <c r="C278" s="137">
        <v>7</v>
      </c>
      <c r="D278" s="137">
        <v>0</v>
      </c>
      <c r="E278" s="137">
        <v>12</v>
      </c>
      <c r="F278" s="137">
        <v>0</v>
      </c>
      <c r="G278" s="137">
        <v>13</v>
      </c>
      <c r="H278" s="137">
        <v>0</v>
      </c>
      <c r="I278" s="137">
        <v>16</v>
      </c>
      <c r="J278" s="137">
        <v>0</v>
      </c>
      <c r="K278" s="138">
        <f t="shared" si="55"/>
        <v>8</v>
      </c>
      <c r="L278" s="138">
        <f t="shared" si="61"/>
        <v>7</v>
      </c>
      <c r="M278" s="136">
        <f t="shared" si="54"/>
        <v>0</v>
      </c>
      <c r="N278" s="139" t="str">
        <f t="shared" si="56"/>
        <v/>
      </c>
      <c r="O278" s="139" t="str">
        <f t="shared" si="57"/>
        <v/>
      </c>
      <c r="P278" s="139" t="str">
        <f t="shared" si="58"/>
        <v/>
      </c>
      <c r="Q278" s="139" t="str">
        <f t="shared" si="59"/>
        <v/>
      </c>
      <c r="R278" s="140">
        <f t="shared" si="60"/>
        <v>0</v>
      </c>
      <c r="S278" s="141">
        <v>1</v>
      </c>
      <c r="T278" s="142"/>
    </row>
    <row r="279" spans="1:20">
      <c r="A279" s="135" t="s">
        <v>150</v>
      </c>
      <c r="B279" s="142" t="s">
        <v>140</v>
      </c>
      <c r="C279" s="137"/>
      <c r="D279" s="137"/>
      <c r="E279" s="137"/>
      <c r="F279" s="137"/>
      <c r="G279" s="137"/>
      <c r="H279" s="137"/>
      <c r="I279" s="137"/>
      <c r="J279" s="137"/>
      <c r="K279" s="138">
        <f t="shared" si="55"/>
        <v>0</v>
      </c>
      <c r="L279" s="138">
        <f t="shared" si="61"/>
        <v>0</v>
      </c>
      <c r="M279" s="136">
        <f t="shared" si="54"/>
        <v>0</v>
      </c>
      <c r="N279" s="139" t="str">
        <f t="shared" si="56"/>
        <v/>
      </c>
      <c r="O279" s="139">
        <f t="shared" si="57"/>
        <v>0</v>
      </c>
      <c r="P279" s="139" t="str">
        <f t="shared" si="58"/>
        <v/>
      </c>
      <c r="Q279" s="139" t="str">
        <f t="shared" si="59"/>
        <v/>
      </c>
      <c r="R279" s="140">
        <f t="shared" si="60"/>
        <v>0</v>
      </c>
      <c r="S279" s="141"/>
      <c r="T279" s="142"/>
    </row>
    <row r="280" spans="1:20">
      <c r="A280" s="135" t="s">
        <v>151</v>
      </c>
      <c r="B280" s="142"/>
      <c r="C280" s="137">
        <v>7</v>
      </c>
      <c r="D280" s="137">
        <v>0</v>
      </c>
      <c r="E280" s="137">
        <v>12</v>
      </c>
      <c r="F280" s="137">
        <v>0</v>
      </c>
      <c r="G280" s="137">
        <v>13</v>
      </c>
      <c r="H280" s="137">
        <v>0</v>
      </c>
      <c r="I280" s="137">
        <v>16</v>
      </c>
      <c r="J280" s="137">
        <v>0</v>
      </c>
      <c r="K280" s="138">
        <f t="shared" si="55"/>
        <v>8</v>
      </c>
      <c r="L280" s="138">
        <f t="shared" si="61"/>
        <v>7</v>
      </c>
      <c r="M280" s="136">
        <f t="shared" si="54"/>
        <v>0</v>
      </c>
      <c r="N280" s="139" t="str">
        <f t="shared" si="56"/>
        <v/>
      </c>
      <c r="O280" s="139" t="str">
        <f t="shared" si="57"/>
        <v/>
      </c>
      <c r="P280" s="139" t="str">
        <f t="shared" si="58"/>
        <v/>
      </c>
      <c r="Q280" s="139" t="str">
        <f t="shared" si="59"/>
        <v/>
      </c>
      <c r="R280" s="140">
        <f t="shared" si="60"/>
        <v>0</v>
      </c>
      <c r="S280" s="141">
        <v>1</v>
      </c>
      <c r="T280" s="142"/>
    </row>
    <row r="281" spans="1:20">
      <c r="A281" s="135" t="s">
        <v>152</v>
      </c>
      <c r="B281" s="142"/>
      <c r="C281" s="137">
        <v>7</v>
      </c>
      <c r="D281" s="137">
        <v>0</v>
      </c>
      <c r="E281" s="137">
        <v>12</v>
      </c>
      <c r="F281" s="137">
        <v>0</v>
      </c>
      <c r="G281" s="137">
        <v>13</v>
      </c>
      <c r="H281" s="137">
        <v>0</v>
      </c>
      <c r="I281" s="137">
        <v>16</v>
      </c>
      <c r="J281" s="137">
        <v>0</v>
      </c>
      <c r="K281" s="138">
        <f t="shared" si="55"/>
        <v>8</v>
      </c>
      <c r="L281" s="138">
        <f t="shared" si="61"/>
        <v>7</v>
      </c>
      <c r="M281" s="136">
        <f t="shared" si="54"/>
        <v>0</v>
      </c>
      <c r="N281" s="139" t="str">
        <f t="shared" si="56"/>
        <v/>
      </c>
      <c r="O281" s="139" t="str">
        <f t="shared" si="57"/>
        <v/>
      </c>
      <c r="P281" s="139" t="str">
        <f t="shared" si="58"/>
        <v/>
      </c>
      <c r="Q281" s="139" t="str">
        <f t="shared" si="59"/>
        <v/>
      </c>
      <c r="R281" s="140">
        <f t="shared" si="60"/>
        <v>0</v>
      </c>
      <c r="S281" s="141">
        <v>1</v>
      </c>
      <c r="T281" s="142"/>
    </row>
    <row r="282" spans="1:20">
      <c r="A282" s="135" t="s">
        <v>153</v>
      </c>
      <c r="B282" s="136"/>
      <c r="C282" s="137">
        <v>7</v>
      </c>
      <c r="D282" s="137">
        <v>0</v>
      </c>
      <c r="E282" s="137">
        <v>12</v>
      </c>
      <c r="F282" s="137">
        <v>0</v>
      </c>
      <c r="G282" s="137">
        <v>13</v>
      </c>
      <c r="H282" s="137">
        <v>0</v>
      </c>
      <c r="I282" s="137">
        <v>16</v>
      </c>
      <c r="J282" s="137">
        <v>0</v>
      </c>
      <c r="K282" s="138">
        <f t="shared" si="55"/>
        <v>8</v>
      </c>
      <c r="L282" s="138">
        <f t="shared" si="61"/>
        <v>7</v>
      </c>
      <c r="M282" s="136">
        <f t="shared" si="54"/>
        <v>0</v>
      </c>
      <c r="N282" s="139" t="str">
        <f t="shared" si="56"/>
        <v/>
      </c>
      <c r="O282" s="139" t="str">
        <f t="shared" si="57"/>
        <v/>
      </c>
      <c r="P282" s="139" t="str">
        <f t="shared" si="58"/>
        <v/>
      </c>
      <c r="Q282" s="139" t="str">
        <f t="shared" si="59"/>
        <v/>
      </c>
      <c r="R282" s="140">
        <f t="shared" si="60"/>
        <v>0</v>
      </c>
      <c r="S282" s="141">
        <v>1</v>
      </c>
      <c r="T282" s="142"/>
    </row>
    <row r="283" spans="1:20">
      <c r="A283" s="135" t="s">
        <v>154</v>
      </c>
      <c r="B283" s="136"/>
      <c r="C283" s="137">
        <v>7</v>
      </c>
      <c r="D283" s="137">
        <v>0</v>
      </c>
      <c r="E283" s="137">
        <v>12</v>
      </c>
      <c r="F283" s="137">
        <v>0</v>
      </c>
      <c r="G283" s="137">
        <v>13</v>
      </c>
      <c r="H283" s="137">
        <v>0</v>
      </c>
      <c r="I283" s="137">
        <v>16</v>
      </c>
      <c r="J283" s="137">
        <v>0</v>
      </c>
      <c r="K283" s="138">
        <f t="shared" si="55"/>
        <v>8</v>
      </c>
      <c r="L283" s="138">
        <f t="shared" si="61"/>
        <v>7</v>
      </c>
      <c r="M283" s="136">
        <f t="shared" si="54"/>
        <v>0</v>
      </c>
      <c r="N283" s="139" t="str">
        <f t="shared" si="56"/>
        <v/>
      </c>
      <c r="O283" s="139" t="str">
        <f t="shared" si="57"/>
        <v/>
      </c>
      <c r="P283" s="139" t="str">
        <f t="shared" si="58"/>
        <v/>
      </c>
      <c r="Q283" s="139" t="str">
        <f t="shared" si="59"/>
        <v/>
      </c>
      <c r="R283" s="140">
        <f t="shared" si="60"/>
        <v>0</v>
      </c>
      <c r="S283" s="141">
        <v>1</v>
      </c>
      <c r="T283" s="142"/>
    </row>
    <row r="284" spans="1:20">
      <c r="A284" s="135" t="s">
        <v>155</v>
      </c>
      <c r="B284" s="142" t="s">
        <v>140</v>
      </c>
      <c r="C284" s="137"/>
      <c r="D284" s="137"/>
      <c r="E284" s="137"/>
      <c r="F284" s="137"/>
      <c r="G284" s="137"/>
      <c r="H284" s="137"/>
      <c r="I284" s="137"/>
      <c r="J284" s="137"/>
      <c r="K284" s="138">
        <f t="shared" si="55"/>
        <v>0</v>
      </c>
      <c r="L284" s="138">
        <f t="shared" si="61"/>
        <v>0</v>
      </c>
      <c r="M284" s="136">
        <f t="shared" si="54"/>
        <v>0</v>
      </c>
      <c r="N284" s="139" t="str">
        <f t="shared" si="56"/>
        <v/>
      </c>
      <c r="O284" s="139">
        <f t="shared" si="57"/>
        <v>0</v>
      </c>
      <c r="P284" s="139" t="str">
        <f t="shared" si="58"/>
        <v/>
      </c>
      <c r="Q284" s="139" t="str">
        <f t="shared" si="59"/>
        <v/>
      </c>
      <c r="R284" s="140">
        <f t="shared" si="60"/>
        <v>0</v>
      </c>
      <c r="S284" s="141"/>
      <c r="T284" s="142"/>
    </row>
    <row r="285" spans="1:20">
      <c r="A285" s="135" t="s">
        <v>156</v>
      </c>
      <c r="B285" s="136"/>
      <c r="C285" s="137">
        <v>7</v>
      </c>
      <c r="D285" s="137">
        <v>0</v>
      </c>
      <c r="E285" s="137">
        <v>12</v>
      </c>
      <c r="F285" s="137">
        <v>0</v>
      </c>
      <c r="G285" s="137">
        <v>13</v>
      </c>
      <c r="H285" s="137">
        <v>0</v>
      </c>
      <c r="I285" s="137">
        <v>16</v>
      </c>
      <c r="J285" s="137">
        <v>0</v>
      </c>
      <c r="K285" s="138">
        <f t="shared" si="55"/>
        <v>8</v>
      </c>
      <c r="L285" s="138">
        <f t="shared" si="61"/>
        <v>7</v>
      </c>
      <c r="M285" s="136">
        <f t="shared" si="54"/>
        <v>0</v>
      </c>
      <c r="N285" s="139" t="str">
        <f t="shared" si="56"/>
        <v/>
      </c>
      <c r="O285" s="139" t="str">
        <f t="shared" si="57"/>
        <v/>
      </c>
      <c r="P285" s="139" t="str">
        <f t="shared" si="58"/>
        <v/>
      </c>
      <c r="Q285" s="139" t="str">
        <f t="shared" si="59"/>
        <v/>
      </c>
      <c r="R285" s="140">
        <f t="shared" si="60"/>
        <v>0</v>
      </c>
      <c r="S285" s="141">
        <v>1</v>
      </c>
      <c r="T285" s="142"/>
    </row>
    <row r="286" spans="1:20">
      <c r="A286" s="135" t="s">
        <v>157</v>
      </c>
      <c r="B286" s="136"/>
      <c r="C286" s="137">
        <v>7</v>
      </c>
      <c r="D286" s="137">
        <v>0</v>
      </c>
      <c r="E286" s="137">
        <v>12</v>
      </c>
      <c r="F286" s="137">
        <v>0</v>
      </c>
      <c r="G286" s="137">
        <v>13</v>
      </c>
      <c r="H286" s="137">
        <v>0</v>
      </c>
      <c r="I286" s="137">
        <v>16</v>
      </c>
      <c r="J286" s="137">
        <v>0</v>
      </c>
      <c r="K286" s="138">
        <f t="shared" si="55"/>
        <v>8</v>
      </c>
      <c r="L286" s="138">
        <f t="shared" si="61"/>
        <v>7</v>
      </c>
      <c r="M286" s="136">
        <f t="shared" si="54"/>
        <v>0</v>
      </c>
      <c r="N286" s="139" t="str">
        <f t="shared" si="56"/>
        <v/>
      </c>
      <c r="O286" s="139" t="str">
        <f t="shared" si="57"/>
        <v/>
      </c>
      <c r="P286" s="139" t="str">
        <f t="shared" si="58"/>
        <v/>
      </c>
      <c r="Q286" s="139" t="str">
        <f t="shared" si="59"/>
        <v/>
      </c>
      <c r="R286" s="140">
        <f t="shared" si="60"/>
        <v>0</v>
      </c>
      <c r="S286" s="141">
        <v>1</v>
      </c>
      <c r="T286" s="142"/>
    </row>
    <row r="287" spans="1:20">
      <c r="A287" s="135" t="s">
        <v>158</v>
      </c>
      <c r="B287" s="142"/>
      <c r="C287" s="137">
        <v>7</v>
      </c>
      <c r="D287" s="137">
        <v>0</v>
      </c>
      <c r="E287" s="137">
        <v>12</v>
      </c>
      <c r="F287" s="137">
        <v>0</v>
      </c>
      <c r="G287" s="137">
        <v>13</v>
      </c>
      <c r="H287" s="137">
        <v>0</v>
      </c>
      <c r="I287" s="137">
        <v>16</v>
      </c>
      <c r="J287" s="137">
        <v>0</v>
      </c>
      <c r="K287" s="138">
        <f t="shared" si="55"/>
        <v>8</v>
      </c>
      <c r="L287" s="138">
        <f t="shared" si="61"/>
        <v>7</v>
      </c>
      <c r="M287" s="136">
        <f t="shared" si="54"/>
        <v>0</v>
      </c>
      <c r="N287" s="139" t="str">
        <f t="shared" si="56"/>
        <v/>
      </c>
      <c r="O287" s="139" t="str">
        <f t="shared" si="57"/>
        <v/>
      </c>
      <c r="P287" s="139" t="str">
        <f t="shared" si="58"/>
        <v/>
      </c>
      <c r="Q287" s="139" t="str">
        <f t="shared" si="59"/>
        <v/>
      </c>
      <c r="R287" s="140">
        <f t="shared" si="60"/>
        <v>0</v>
      </c>
      <c r="S287" s="141">
        <v>1</v>
      </c>
      <c r="T287" s="142"/>
    </row>
    <row r="288" spans="1:20">
      <c r="A288" s="135" t="s">
        <v>159</v>
      </c>
      <c r="B288" s="142" t="s">
        <v>140</v>
      </c>
      <c r="C288" s="137"/>
      <c r="D288" s="137"/>
      <c r="E288" s="137"/>
      <c r="F288" s="137"/>
      <c r="G288" s="137"/>
      <c r="H288" s="137"/>
      <c r="I288" s="137"/>
      <c r="J288" s="137"/>
      <c r="K288" s="138">
        <f t="shared" si="55"/>
        <v>0</v>
      </c>
      <c r="L288" s="138">
        <f t="shared" si="61"/>
        <v>0</v>
      </c>
      <c r="M288" s="136">
        <f t="shared" si="54"/>
        <v>0</v>
      </c>
      <c r="N288" s="139" t="str">
        <f t="shared" si="56"/>
        <v/>
      </c>
      <c r="O288" s="139">
        <f t="shared" si="57"/>
        <v>0</v>
      </c>
      <c r="P288" s="139" t="str">
        <f t="shared" si="58"/>
        <v/>
      </c>
      <c r="Q288" s="139" t="str">
        <f t="shared" si="59"/>
        <v/>
      </c>
      <c r="R288" s="140">
        <f t="shared" si="60"/>
        <v>0</v>
      </c>
      <c r="S288" s="141"/>
      <c r="T288" s="142"/>
    </row>
    <row r="289" spans="1:20">
      <c r="A289" s="135" t="s">
        <v>160</v>
      </c>
      <c r="B289" s="136" t="s">
        <v>168</v>
      </c>
      <c r="C289" s="137"/>
      <c r="D289" s="137"/>
      <c r="E289" s="137"/>
      <c r="F289" s="137"/>
      <c r="G289" s="137"/>
      <c r="H289" s="137"/>
      <c r="I289" s="137"/>
      <c r="J289" s="137"/>
      <c r="K289" s="138">
        <f t="shared" si="55"/>
        <v>0</v>
      </c>
      <c r="L289" s="138">
        <f t="shared" si="61"/>
        <v>0</v>
      </c>
      <c r="M289" s="136">
        <f t="shared" si="54"/>
        <v>0</v>
      </c>
      <c r="N289" s="139" t="str">
        <f t="shared" si="56"/>
        <v/>
      </c>
      <c r="O289" s="139" t="str">
        <f t="shared" si="57"/>
        <v/>
      </c>
      <c r="P289" s="139" t="str">
        <f t="shared" si="58"/>
        <v/>
      </c>
      <c r="Q289" s="139" t="str">
        <f t="shared" si="59"/>
        <v/>
      </c>
      <c r="R289" s="140">
        <f t="shared" si="60"/>
        <v>0</v>
      </c>
      <c r="S289" s="141"/>
      <c r="T289" s="142"/>
    </row>
    <row r="290" spans="1:20">
      <c r="A290" s="135" t="s">
        <v>161</v>
      </c>
      <c r="B290" s="136" t="s">
        <v>168</v>
      </c>
      <c r="C290" s="137"/>
      <c r="D290" s="137"/>
      <c r="E290" s="137"/>
      <c r="F290" s="137"/>
      <c r="G290" s="137"/>
      <c r="H290" s="137"/>
      <c r="I290" s="137"/>
      <c r="J290" s="137"/>
      <c r="K290" s="138">
        <f t="shared" si="55"/>
        <v>0</v>
      </c>
      <c r="L290" s="138">
        <f t="shared" si="61"/>
        <v>0</v>
      </c>
      <c r="M290" s="136">
        <f t="shared" si="54"/>
        <v>0</v>
      </c>
      <c r="N290" s="139" t="str">
        <f t="shared" si="56"/>
        <v/>
      </c>
      <c r="O290" s="139" t="str">
        <f t="shared" si="57"/>
        <v/>
      </c>
      <c r="P290" s="139" t="str">
        <f t="shared" si="58"/>
        <v/>
      </c>
      <c r="Q290" s="139" t="str">
        <f t="shared" si="59"/>
        <v/>
      </c>
      <c r="R290" s="140">
        <f t="shared" si="60"/>
        <v>0</v>
      </c>
      <c r="S290" s="141"/>
      <c r="T290" s="142"/>
    </row>
    <row r="291" spans="1:20">
      <c r="A291" s="135" t="s">
        <v>162</v>
      </c>
      <c r="B291" s="136"/>
      <c r="C291" s="137">
        <v>7</v>
      </c>
      <c r="D291" s="137">
        <v>0</v>
      </c>
      <c r="E291" s="137">
        <v>12</v>
      </c>
      <c r="F291" s="137">
        <v>0</v>
      </c>
      <c r="G291" s="137">
        <v>13</v>
      </c>
      <c r="H291" s="137">
        <v>0</v>
      </c>
      <c r="I291" s="137">
        <v>16</v>
      </c>
      <c r="J291" s="137">
        <v>0</v>
      </c>
      <c r="K291" s="138">
        <f t="shared" si="55"/>
        <v>8</v>
      </c>
      <c r="L291" s="138">
        <f t="shared" si="61"/>
        <v>7</v>
      </c>
      <c r="M291" s="136">
        <f t="shared" si="54"/>
        <v>0</v>
      </c>
      <c r="N291" s="139" t="str">
        <f t="shared" si="56"/>
        <v/>
      </c>
      <c r="O291" s="139" t="str">
        <f t="shared" si="57"/>
        <v/>
      </c>
      <c r="P291" s="139" t="str">
        <f t="shared" si="58"/>
        <v/>
      </c>
      <c r="Q291" s="139" t="str">
        <f t="shared" si="59"/>
        <v/>
      </c>
      <c r="R291" s="140">
        <f t="shared" si="60"/>
        <v>0</v>
      </c>
      <c r="S291" s="141"/>
      <c r="T291" s="142"/>
    </row>
    <row r="292" spans="1:20">
      <c r="A292" s="135" t="s">
        <v>163</v>
      </c>
      <c r="B292" s="142" t="s">
        <v>140</v>
      </c>
      <c r="C292" s="137"/>
      <c r="D292" s="137"/>
      <c r="E292" s="137"/>
      <c r="F292" s="137"/>
      <c r="G292" s="137"/>
      <c r="H292" s="137"/>
      <c r="I292" s="137"/>
      <c r="J292" s="137"/>
      <c r="K292" s="138">
        <f t="shared" si="55"/>
        <v>0</v>
      </c>
      <c r="L292" s="138">
        <f t="shared" si="61"/>
        <v>0</v>
      </c>
      <c r="M292" s="136">
        <f t="shared" si="54"/>
        <v>0</v>
      </c>
      <c r="N292" s="139" t="str">
        <f t="shared" si="56"/>
        <v/>
      </c>
      <c r="O292" s="139">
        <f t="shared" si="57"/>
        <v>0</v>
      </c>
      <c r="P292" s="139" t="str">
        <f t="shared" si="58"/>
        <v/>
      </c>
      <c r="Q292" s="139" t="str">
        <f t="shared" si="59"/>
        <v/>
      </c>
      <c r="R292" s="140">
        <f t="shared" si="60"/>
        <v>0</v>
      </c>
      <c r="S292" s="141">
        <v>1</v>
      </c>
      <c r="T292" s="142"/>
    </row>
    <row r="293" spans="1:20">
      <c r="A293" s="135" t="s">
        <v>164</v>
      </c>
      <c r="B293" s="136"/>
      <c r="C293" s="137">
        <v>7</v>
      </c>
      <c r="D293" s="137">
        <v>0</v>
      </c>
      <c r="E293" s="137">
        <v>12</v>
      </c>
      <c r="F293" s="137">
        <v>0</v>
      </c>
      <c r="G293" s="137">
        <v>13</v>
      </c>
      <c r="H293" s="137">
        <v>0</v>
      </c>
      <c r="I293" s="137">
        <v>16</v>
      </c>
      <c r="J293" s="137">
        <v>0</v>
      </c>
      <c r="K293" s="138">
        <f t="shared" si="55"/>
        <v>8</v>
      </c>
      <c r="L293" s="138">
        <f t="shared" si="61"/>
        <v>7</v>
      </c>
      <c r="M293" s="136">
        <f t="shared" si="54"/>
        <v>0</v>
      </c>
      <c r="N293" s="139" t="str">
        <f t="shared" si="56"/>
        <v/>
      </c>
      <c r="O293" s="139" t="str">
        <f t="shared" si="57"/>
        <v/>
      </c>
      <c r="P293" s="139" t="str">
        <f t="shared" si="58"/>
        <v/>
      </c>
      <c r="Q293" s="139" t="str">
        <f t="shared" si="59"/>
        <v/>
      </c>
      <c r="R293" s="140">
        <f t="shared" si="60"/>
        <v>0</v>
      </c>
      <c r="S293" s="141">
        <v>1</v>
      </c>
      <c r="T293" s="142"/>
    </row>
    <row r="294" spans="1:20">
      <c r="A294" s="135" t="s">
        <v>165</v>
      </c>
      <c r="B294" s="142"/>
      <c r="C294" s="137">
        <v>7</v>
      </c>
      <c r="D294" s="137">
        <v>0</v>
      </c>
      <c r="E294" s="137">
        <v>12</v>
      </c>
      <c r="F294" s="137">
        <v>0</v>
      </c>
      <c r="G294" s="137">
        <v>13</v>
      </c>
      <c r="H294" s="137">
        <v>0</v>
      </c>
      <c r="I294" s="137">
        <v>16</v>
      </c>
      <c r="J294" s="137">
        <v>0</v>
      </c>
      <c r="K294" s="138">
        <f t="shared" si="55"/>
        <v>8</v>
      </c>
      <c r="L294" s="138">
        <f t="shared" si="61"/>
        <v>7</v>
      </c>
      <c r="M294" s="136">
        <f t="shared" si="54"/>
        <v>0</v>
      </c>
      <c r="N294" s="139" t="str">
        <f t="shared" si="56"/>
        <v/>
      </c>
      <c r="O294" s="139" t="str">
        <f t="shared" si="57"/>
        <v/>
      </c>
      <c r="P294" s="139" t="str">
        <f t="shared" si="58"/>
        <v/>
      </c>
      <c r="Q294" s="139" t="str">
        <f t="shared" si="59"/>
        <v/>
      </c>
      <c r="R294" s="140">
        <f t="shared" si="60"/>
        <v>0</v>
      </c>
      <c r="S294" s="141">
        <v>1</v>
      </c>
      <c r="T294" s="142"/>
    </row>
    <row r="295" spans="1:20">
      <c r="A295" s="135" t="s">
        <v>166</v>
      </c>
      <c r="B295" s="142"/>
      <c r="C295" s="137"/>
      <c r="D295" s="137"/>
      <c r="E295" s="137"/>
      <c r="F295" s="137"/>
      <c r="G295" s="137"/>
      <c r="H295" s="137"/>
      <c r="I295" s="137"/>
      <c r="J295" s="137"/>
      <c r="K295" s="138">
        <f t="shared" si="55"/>
        <v>0</v>
      </c>
      <c r="L295" s="138">
        <f t="shared" si="61"/>
        <v>0</v>
      </c>
      <c r="M295" s="136">
        <f t="shared" si="54"/>
        <v>0</v>
      </c>
      <c r="N295" s="139" t="str">
        <f t="shared" si="56"/>
        <v/>
      </c>
      <c r="O295" s="139" t="str">
        <f t="shared" si="57"/>
        <v/>
      </c>
      <c r="P295" s="139" t="str">
        <f t="shared" si="58"/>
        <v/>
      </c>
      <c r="Q295" s="139" t="str">
        <f t="shared" si="59"/>
        <v/>
      </c>
      <c r="R295" s="140">
        <f t="shared" si="60"/>
        <v>0</v>
      </c>
      <c r="S295" s="141"/>
      <c r="T295" s="142"/>
    </row>
    <row r="296" spans="1:20" ht="16" thickBot="1">
      <c r="A296" s="143"/>
      <c r="B296" s="143"/>
      <c r="C296" s="144"/>
      <c r="D296" s="144"/>
      <c r="E296" s="144"/>
      <c r="F296" s="144"/>
      <c r="G296" s="144"/>
      <c r="H296" s="144"/>
      <c r="I296" s="144"/>
      <c r="J296" s="144"/>
      <c r="K296" s="260" t="s">
        <v>167</v>
      </c>
      <c r="L296" s="261"/>
      <c r="M296" s="262"/>
      <c r="N296" s="145">
        <f t="shared" ref="N296:S296" si="62">SUM(N265:N295)</f>
        <v>2</v>
      </c>
      <c r="O296" s="145">
        <f t="shared" si="62"/>
        <v>20</v>
      </c>
      <c r="P296" s="145">
        <f t="shared" si="62"/>
        <v>2</v>
      </c>
      <c r="Q296" s="145">
        <f t="shared" si="62"/>
        <v>0</v>
      </c>
      <c r="R296" s="145">
        <f t="shared" si="62"/>
        <v>49</v>
      </c>
      <c r="S296" s="145">
        <f t="shared" si="62"/>
        <v>22</v>
      </c>
      <c r="T296" s="145"/>
    </row>
    <row r="297" spans="1:20" ht="16" thickBot="1">
      <c r="A297" s="112"/>
      <c r="B297" s="112"/>
      <c r="K297" s="119"/>
      <c r="L297" s="119"/>
      <c r="M297" s="119"/>
      <c r="N297" s="146"/>
      <c r="O297" s="146"/>
      <c r="P297" s="146"/>
      <c r="Q297" s="146"/>
      <c r="R297" s="146"/>
      <c r="S297" s="146"/>
    </row>
    <row r="298" spans="1:20" ht="16" thickBot="1">
      <c r="A298" s="242" t="s">
        <v>116</v>
      </c>
      <c r="B298" s="243"/>
      <c r="C298" s="243"/>
      <c r="D298" s="243"/>
      <c r="E298" s="243"/>
      <c r="F298" s="243"/>
      <c r="G298" s="243"/>
      <c r="H298" s="243"/>
      <c r="I298" s="243"/>
      <c r="J298" s="243"/>
      <c r="K298" s="243"/>
      <c r="L298" s="243"/>
      <c r="M298" s="243"/>
      <c r="N298" s="243"/>
      <c r="O298" s="243"/>
      <c r="P298" s="243"/>
      <c r="Q298" s="243"/>
      <c r="R298" s="243"/>
      <c r="S298" s="243"/>
      <c r="T298" s="244"/>
    </row>
    <row r="299" spans="1:20">
      <c r="A299" s="245"/>
      <c r="B299" s="246"/>
      <c r="C299" s="113"/>
      <c r="D299" s="113"/>
      <c r="E299" s="113"/>
      <c r="F299" s="114"/>
      <c r="G299" s="114"/>
      <c r="H299" s="114"/>
      <c r="I299" s="114"/>
      <c r="J299" s="114"/>
      <c r="K299" s="114"/>
      <c r="L299" s="114"/>
      <c r="M299" s="113"/>
      <c r="N299" s="114"/>
      <c r="O299" s="114"/>
      <c r="P299" s="114"/>
      <c r="Q299" s="113"/>
      <c r="R299" s="115"/>
      <c r="S299" s="115"/>
      <c r="T299" s="116"/>
    </row>
    <row r="300" spans="1:20">
      <c r="A300" s="247" t="s">
        <v>117</v>
      </c>
      <c r="B300" s="248"/>
      <c r="C300" s="119" t="s">
        <v>118</v>
      </c>
      <c r="D300" s="249" t="s">
        <v>87</v>
      </c>
      <c r="E300" s="249"/>
      <c r="F300" s="249"/>
      <c r="G300" s="249"/>
      <c r="H300" s="249"/>
      <c r="I300" s="249"/>
      <c r="J300" s="249"/>
      <c r="K300" s="120"/>
      <c r="L300" s="120"/>
      <c r="M300" s="120"/>
      <c r="N300" s="120"/>
      <c r="O300" s="119"/>
      <c r="P300" s="120"/>
      <c r="R300" s="120"/>
      <c r="S300" s="120"/>
      <c r="T300" s="121"/>
    </row>
    <row r="301" spans="1:20">
      <c r="A301" s="117" t="s">
        <v>119</v>
      </c>
      <c r="B301" s="118"/>
      <c r="C301" s="119" t="s">
        <v>118</v>
      </c>
      <c r="D301" s="248"/>
      <c r="E301" s="248"/>
      <c r="F301" s="248"/>
      <c r="G301" s="248"/>
      <c r="H301" s="248"/>
      <c r="I301" s="248"/>
      <c r="J301" s="248"/>
      <c r="K301" s="120"/>
      <c r="L301" s="120"/>
      <c r="M301" s="120" t="str">
        <f>M5</f>
        <v>PERIODE TIME SHEET :  1 - 30 SEPTEMBER 2025</v>
      </c>
      <c r="O301" s="119"/>
      <c r="P301" s="120"/>
      <c r="Q301" s="120"/>
      <c r="R301" s="120"/>
      <c r="S301" s="122"/>
      <c r="T301" s="121"/>
    </row>
    <row r="302" spans="1:20">
      <c r="A302" s="117" t="s">
        <v>120</v>
      </c>
      <c r="B302" s="118"/>
      <c r="C302" s="119" t="s">
        <v>118</v>
      </c>
      <c r="D302" s="248" t="s">
        <v>81</v>
      </c>
      <c r="E302" s="248"/>
      <c r="F302" s="248"/>
      <c r="G302" s="248"/>
      <c r="H302" s="248"/>
      <c r="I302" s="248"/>
      <c r="J302" s="248"/>
      <c r="K302" s="120"/>
      <c r="L302" s="120"/>
      <c r="M302" s="120"/>
      <c r="N302" s="120"/>
      <c r="O302" s="119"/>
      <c r="P302" s="120"/>
      <c r="Q302" s="120"/>
      <c r="R302" s="120"/>
      <c r="S302" s="120"/>
      <c r="T302" s="121"/>
    </row>
    <row r="303" spans="1:20">
      <c r="A303" s="123" t="s">
        <v>121</v>
      </c>
      <c r="B303" s="124"/>
      <c r="C303" s="125" t="s">
        <v>118</v>
      </c>
      <c r="D303" s="250"/>
      <c r="E303" s="250"/>
      <c r="F303" s="250"/>
      <c r="G303" s="250"/>
      <c r="H303" s="250"/>
      <c r="I303" s="250"/>
      <c r="J303" s="250"/>
      <c r="K303" s="124"/>
      <c r="L303" s="124"/>
      <c r="M303" s="124"/>
      <c r="N303" s="124"/>
      <c r="O303" s="124"/>
      <c r="P303" s="124"/>
      <c r="Q303" s="124"/>
      <c r="R303" s="124"/>
      <c r="S303" s="124"/>
      <c r="T303" s="126"/>
    </row>
    <row r="304" spans="1:20" ht="16" thickBot="1">
      <c r="A304" s="127"/>
      <c r="B304" s="128"/>
      <c r="C304" s="129"/>
      <c r="D304" s="129"/>
      <c r="E304" s="129"/>
      <c r="F304" s="129"/>
      <c r="G304" s="129"/>
      <c r="H304" s="129"/>
      <c r="I304" s="129"/>
      <c r="J304" s="129"/>
      <c r="K304" s="129"/>
      <c r="L304" s="129"/>
      <c r="M304" s="128"/>
      <c r="N304" s="129"/>
      <c r="O304" s="129"/>
      <c r="P304" s="129"/>
      <c r="Q304" s="129"/>
      <c r="R304" s="129"/>
      <c r="S304" s="129"/>
      <c r="T304" s="130"/>
    </row>
    <row r="305" spans="1:20" ht="12.75" customHeight="1">
      <c r="A305" s="251" t="s">
        <v>122</v>
      </c>
      <c r="B305" s="253" t="s">
        <v>123</v>
      </c>
      <c r="C305" s="255" t="s">
        <v>124</v>
      </c>
      <c r="D305" s="256"/>
      <c r="E305" s="256"/>
      <c r="F305" s="257"/>
      <c r="G305" s="255" t="s">
        <v>125</v>
      </c>
      <c r="H305" s="256"/>
      <c r="I305" s="256"/>
      <c r="J305" s="257"/>
      <c r="K305" s="253" t="s">
        <v>126</v>
      </c>
      <c r="L305" s="253" t="s">
        <v>127</v>
      </c>
      <c r="M305" s="264" t="s">
        <v>128</v>
      </c>
      <c r="N305" s="266" t="s">
        <v>129</v>
      </c>
      <c r="O305" s="256"/>
      <c r="P305" s="256"/>
      <c r="Q305" s="267"/>
      <c r="R305" s="268" t="s">
        <v>130</v>
      </c>
      <c r="S305" s="131" t="s">
        <v>172</v>
      </c>
      <c r="T305" s="268" t="s">
        <v>132</v>
      </c>
    </row>
    <row r="306" spans="1:20" ht="16" thickBot="1">
      <c r="A306" s="252"/>
      <c r="B306" s="254"/>
      <c r="C306" s="258" t="s">
        <v>133</v>
      </c>
      <c r="D306" s="259"/>
      <c r="E306" s="258" t="s">
        <v>134</v>
      </c>
      <c r="F306" s="259"/>
      <c r="G306" s="258" t="s">
        <v>133</v>
      </c>
      <c r="H306" s="259"/>
      <c r="I306" s="258" t="s">
        <v>134</v>
      </c>
      <c r="J306" s="259"/>
      <c r="K306" s="254"/>
      <c r="L306" s="254"/>
      <c r="M306" s="265"/>
      <c r="N306" s="132">
        <v>1.5</v>
      </c>
      <c r="O306" s="133">
        <v>2</v>
      </c>
      <c r="P306" s="133">
        <v>3</v>
      </c>
      <c r="Q306" s="134">
        <v>4</v>
      </c>
      <c r="R306" s="269"/>
      <c r="S306" s="156">
        <v>15000</v>
      </c>
      <c r="T306" s="269"/>
    </row>
    <row r="307" spans="1:20">
      <c r="A307" s="135" t="s">
        <v>135</v>
      </c>
      <c r="B307" s="142"/>
      <c r="C307" s="137">
        <v>7</v>
      </c>
      <c r="D307" s="137">
        <v>0</v>
      </c>
      <c r="E307" s="137">
        <v>12</v>
      </c>
      <c r="F307" s="137">
        <v>0</v>
      </c>
      <c r="G307" s="137">
        <v>13</v>
      </c>
      <c r="H307" s="137">
        <v>0</v>
      </c>
      <c r="I307" s="137">
        <v>16</v>
      </c>
      <c r="J307" s="137">
        <v>0</v>
      </c>
      <c r="K307" s="138">
        <f>((((E307-C307)*60)+(F307-D307))/60)+((((I307-G307)*60)+(J307-H307))/60)</f>
        <v>8</v>
      </c>
      <c r="L307" s="138">
        <f>IF(K307=0,0,IF(OR(B307="H",B307="OFF"),K307,IF(B307="",8,0)))</f>
        <v>8</v>
      </c>
      <c r="M307" s="136">
        <f>IF(AND(B307="",K307&lt;=8),0,IF(AND(B307="",K307&gt;8),K307-L307,IF(OR(B307="H",B307="OFF"),L307,0)))</f>
        <v>0</v>
      </c>
      <c r="N307" s="139" t="str">
        <f>IF(M307=0,"",IF(AND(B307="",L307=8,M307&lt;=1),M307,IF(AND(M307&gt;1,B307=""),1,"")))</f>
        <v/>
      </c>
      <c r="O307" s="139" t="str">
        <f>IF(AND(B307="",M307&gt;1),M307-N307,IF(AND(B307="H",M307&lt;=5),M307,IF(AND(B307="OFF",M307&lt;=7),M307,IF(AND(B307="H",M307&gt;5),5,IF(AND(B307="OFF",M307&gt;7),7,"")))))</f>
        <v/>
      </c>
      <c r="P307" s="139" t="str">
        <f>IF(AND(B307="OFF",M307&gt;=8),1,IF(AND(B307="H",M307&gt;=6),1,""))</f>
        <v/>
      </c>
      <c r="Q307" s="139" t="str">
        <f>IF(AND(B307="H",M307&gt;=6),M307-6,IF(AND(B307="OFF",M307&gt;8),M307-8,""))</f>
        <v/>
      </c>
      <c r="R307" s="147">
        <f>(IF(N307="",0,(N307*$N$10)))+(IF(O307="",0,(O307*$O$10)))+(IF(P307="",0,(P307*$P$10)))+(IF(Q307="",0,(Q307*$Q$10)))</f>
        <v>0</v>
      </c>
      <c r="S307" s="159">
        <v>1</v>
      </c>
      <c r="T307" s="142"/>
    </row>
    <row r="308" spans="1:20">
      <c r="A308" s="135" t="s">
        <v>136</v>
      </c>
      <c r="B308" s="142"/>
      <c r="C308" s="137">
        <v>7</v>
      </c>
      <c r="D308" s="137">
        <v>0</v>
      </c>
      <c r="E308" s="137">
        <v>12</v>
      </c>
      <c r="F308" s="137">
        <v>0</v>
      </c>
      <c r="G308" s="137">
        <v>13</v>
      </c>
      <c r="H308" s="137">
        <v>0</v>
      </c>
      <c r="I308" s="137">
        <v>16</v>
      </c>
      <c r="J308" s="137">
        <v>0</v>
      </c>
      <c r="K308" s="138">
        <f>((((E308-C308)*60)+(F308-D308))/60)+((((I308-G308)*60)+(J308-H308))/60)</f>
        <v>8</v>
      </c>
      <c r="L308" s="138">
        <f>IF(K308=0,0,IF(OR(B308="H",B308="OFF"),K308,IF(B308="",8,0)))</f>
        <v>8</v>
      </c>
      <c r="M308" s="136">
        <f>IF(AND(B308="",K308&lt;=8),0,IF(AND(B308="",K308&gt;8),K308-L308,IF(OR(B308="H",B308="OFF"),L308,0)))</f>
        <v>0</v>
      </c>
      <c r="N308" s="139" t="str">
        <f>IF(M308=0,"",IF(AND(B308="",L308=8,M308&lt;=1),M308,IF(AND(M308&gt;1,B308=""),1,"")))</f>
        <v/>
      </c>
      <c r="O308" s="139" t="str">
        <f>IF(AND(B308="",M308&gt;1),M308-N308,IF(AND(B308="H",M308&lt;=5),M308,IF(AND(B308="OFF",M308&lt;=7),M308,IF(AND(B308="H",M308&gt;5),5,IF(AND(B308="OFF",M308&gt;7),7,"")))))</f>
        <v/>
      </c>
      <c r="P308" s="139" t="str">
        <f>IF(AND(B308="OFF",M308&gt;=8),1,IF(AND(B308="H",M308&gt;=6),1,""))</f>
        <v/>
      </c>
      <c r="Q308" s="139" t="str">
        <f>IF(AND(B308="H",M308&gt;=6),M308-6,IF(AND(B308="OFF",M308&gt;8),M308-8,""))</f>
        <v/>
      </c>
      <c r="R308" s="147">
        <f>(IF(N308="",0,(N308*$N$10)))+(IF(O308="",0,(O308*$O$10)))+(IF(P308="",0,(P308*$P$10)))+(IF(Q308="",0,(Q308*$Q$10)))</f>
        <v>0</v>
      </c>
      <c r="S308" s="159">
        <v>1</v>
      </c>
      <c r="T308" s="142"/>
    </row>
    <row r="309" spans="1:20">
      <c r="A309" s="135" t="s">
        <v>137</v>
      </c>
      <c r="B309" s="142"/>
      <c r="C309" s="137">
        <v>7</v>
      </c>
      <c r="D309" s="137">
        <v>0</v>
      </c>
      <c r="E309" s="137">
        <v>12</v>
      </c>
      <c r="F309" s="137">
        <v>0</v>
      </c>
      <c r="G309" s="137">
        <v>13</v>
      </c>
      <c r="H309" s="137">
        <v>0</v>
      </c>
      <c r="I309" s="137">
        <v>16</v>
      </c>
      <c r="J309" s="137">
        <v>0</v>
      </c>
      <c r="K309" s="138">
        <f t="shared" ref="K309:K337" si="63">((((E309-C309)*60)+(F309-D309))/60)+((((I309-G309)*60)+(J309-H309))/60)</f>
        <v>8</v>
      </c>
      <c r="L309" s="138">
        <f t="shared" ref="L309:L336" si="64">IF(K309=0,0,IF(OR(B309="H",B309="OFF"),K309,IF(B309="",8,0)))</f>
        <v>8</v>
      </c>
      <c r="M309" s="136">
        <f t="shared" ref="M309:M337" si="65">IF(AND(B309="",K309&lt;=8),0,IF(AND(B309="",K309&gt;8),K309-L309,IF(OR(B309="H",B309="OFF"),L309,0)))</f>
        <v>0</v>
      </c>
      <c r="N309" s="139" t="str">
        <f t="shared" ref="N309:N337" si="66">IF(M309=0,"",IF(AND(B309="",L309=8,M309&lt;=1),M309,IF(AND(M309&gt;1,B309=""),1,"")))</f>
        <v/>
      </c>
      <c r="O309" s="139" t="str">
        <f t="shared" ref="O309:O337" si="67">IF(AND(B309="",M309&gt;1),M309-N309,IF(AND(B309="H",M309&lt;=5),M309,IF(AND(B309="OFF",M309&lt;=7),M309,IF(AND(B309="H",M309&gt;5),5,IF(AND(B309="OFF",M309&gt;7),7,"")))))</f>
        <v/>
      </c>
      <c r="P309" s="139" t="str">
        <f t="shared" ref="P309:P337" si="68">IF(AND(B309="OFF",M309&gt;=8),1,IF(AND(B309="H",M309&gt;=6),1,""))</f>
        <v/>
      </c>
      <c r="Q309" s="139" t="str">
        <f t="shared" ref="Q309:Q337" si="69">IF(AND(B309="H",M309&gt;=6),M309-6,IF(AND(B309="OFF",M309&gt;8),M309-8,""))</f>
        <v/>
      </c>
      <c r="R309" s="147">
        <f t="shared" ref="R309:R337" si="70">(IF(N309="",0,(N309*$N$10)))+(IF(O309="",0,(O309*$O$10)))+(IF(P309="",0,(P309*$P$10)))+(IF(Q309="",0,(Q309*$Q$10)))</f>
        <v>0</v>
      </c>
      <c r="S309" s="159">
        <v>1</v>
      </c>
      <c r="T309" s="142"/>
    </row>
    <row r="310" spans="1:20">
      <c r="A310" s="135" t="s">
        <v>138</v>
      </c>
      <c r="B310" s="142"/>
      <c r="C310" s="137">
        <v>7</v>
      </c>
      <c r="D310" s="137">
        <v>0</v>
      </c>
      <c r="E310" s="137">
        <v>12</v>
      </c>
      <c r="F310" s="137">
        <v>0</v>
      </c>
      <c r="G310" s="137">
        <v>13</v>
      </c>
      <c r="H310" s="137">
        <v>0</v>
      </c>
      <c r="I310" s="137">
        <v>16</v>
      </c>
      <c r="J310" s="137">
        <v>0</v>
      </c>
      <c r="K310" s="138">
        <f t="shared" si="63"/>
        <v>8</v>
      </c>
      <c r="L310" s="138">
        <f t="shared" si="64"/>
        <v>8</v>
      </c>
      <c r="M310" s="136">
        <f t="shared" si="65"/>
        <v>0</v>
      </c>
      <c r="N310" s="139" t="str">
        <f t="shared" si="66"/>
        <v/>
      </c>
      <c r="O310" s="139" t="str">
        <f t="shared" si="67"/>
        <v/>
      </c>
      <c r="P310" s="139" t="str">
        <f t="shared" si="68"/>
        <v/>
      </c>
      <c r="Q310" s="139" t="str">
        <f t="shared" si="69"/>
        <v/>
      </c>
      <c r="R310" s="147">
        <f t="shared" si="70"/>
        <v>0</v>
      </c>
      <c r="S310" s="159">
        <v>1</v>
      </c>
      <c r="T310" s="142"/>
    </row>
    <row r="311" spans="1:20">
      <c r="A311" s="135" t="s">
        <v>139</v>
      </c>
      <c r="B311" s="142" t="s">
        <v>140</v>
      </c>
      <c r="C311" s="137"/>
      <c r="D311" s="137"/>
      <c r="E311" s="137"/>
      <c r="F311" s="137"/>
      <c r="G311" s="137"/>
      <c r="H311" s="137"/>
      <c r="I311" s="137"/>
      <c r="J311" s="137"/>
      <c r="K311" s="138">
        <f t="shared" si="63"/>
        <v>0</v>
      </c>
      <c r="L311" s="138">
        <f t="shared" si="64"/>
        <v>0</v>
      </c>
      <c r="M311" s="136">
        <f t="shared" si="65"/>
        <v>0</v>
      </c>
      <c r="N311" s="139" t="str">
        <f t="shared" si="66"/>
        <v/>
      </c>
      <c r="O311" s="139">
        <f t="shared" si="67"/>
        <v>0</v>
      </c>
      <c r="P311" s="139" t="str">
        <f t="shared" si="68"/>
        <v/>
      </c>
      <c r="Q311" s="139" t="str">
        <f t="shared" si="69"/>
        <v/>
      </c>
      <c r="R311" s="147">
        <f t="shared" si="70"/>
        <v>0</v>
      </c>
      <c r="S311" s="159"/>
      <c r="T311" s="142"/>
    </row>
    <row r="312" spans="1:20">
      <c r="A312" s="135" t="s">
        <v>141</v>
      </c>
      <c r="B312" s="142"/>
      <c r="C312" s="137">
        <v>7</v>
      </c>
      <c r="D312" s="137">
        <v>0</v>
      </c>
      <c r="E312" s="137">
        <v>12</v>
      </c>
      <c r="F312" s="137">
        <v>0</v>
      </c>
      <c r="G312" s="137">
        <v>13</v>
      </c>
      <c r="H312" s="137">
        <v>0</v>
      </c>
      <c r="I312" s="137">
        <v>16</v>
      </c>
      <c r="J312" s="137">
        <v>0</v>
      </c>
      <c r="K312" s="138">
        <f t="shared" si="63"/>
        <v>8</v>
      </c>
      <c r="L312" s="138">
        <f t="shared" si="64"/>
        <v>8</v>
      </c>
      <c r="M312" s="136">
        <f t="shared" si="65"/>
        <v>0</v>
      </c>
      <c r="N312" s="139" t="str">
        <f t="shared" si="66"/>
        <v/>
      </c>
      <c r="O312" s="139" t="str">
        <f t="shared" si="67"/>
        <v/>
      </c>
      <c r="P312" s="139" t="str">
        <f t="shared" si="68"/>
        <v/>
      </c>
      <c r="Q312" s="139" t="str">
        <f t="shared" si="69"/>
        <v/>
      </c>
      <c r="R312" s="147">
        <f t="shared" si="70"/>
        <v>0</v>
      </c>
      <c r="S312" s="159">
        <v>1</v>
      </c>
      <c r="T312" s="142"/>
    </row>
    <row r="313" spans="1:20">
      <c r="A313" s="135" t="s">
        <v>142</v>
      </c>
      <c r="B313" s="142"/>
      <c r="C313" s="137">
        <v>7</v>
      </c>
      <c r="D313" s="137">
        <v>0</v>
      </c>
      <c r="E313" s="137">
        <v>12</v>
      </c>
      <c r="F313" s="137">
        <v>0</v>
      </c>
      <c r="G313" s="137">
        <v>13</v>
      </c>
      <c r="H313" s="137">
        <v>0</v>
      </c>
      <c r="I313" s="137">
        <v>16</v>
      </c>
      <c r="J313" s="137">
        <v>0</v>
      </c>
      <c r="K313" s="138">
        <f t="shared" si="63"/>
        <v>8</v>
      </c>
      <c r="L313" s="138">
        <f t="shared" si="64"/>
        <v>8</v>
      </c>
      <c r="M313" s="136">
        <f t="shared" si="65"/>
        <v>0</v>
      </c>
      <c r="N313" s="139" t="str">
        <f t="shared" si="66"/>
        <v/>
      </c>
      <c r="O313" s="139" t="str">
        <f t="shared" si="67"/>
        <v/>
      </c>
      <c r="P313" s="139" t="str">
        <f t="shared" si="68"/>
        <v/>
      </c>
      <c r="Q313" s="139" t="str">
        <f t="shared" si="69"/>
        <v/>
      </c>
      <c r="R313" s="147">
        <f t="shared" si="70"/>
        <v>0</v>
      </c>
      <c r="S313" s="159">
        <v>1</v>
      </c>
      <c r="T313" s="142"/>
    </row>
    <row r="314" spans="1:20">
      <c r="A314" s="135" t="s">
        <v>143</v>
      </c>
      <c r="B314" s="142"/>
      <c r="C314" s="137">
        <v>7</v>
      </c>
      <c r="D314" s="137">
        <v>0</v>
      </c>
      <c r="E314" s="137">
        <v>12</v>
      </c>
      <c r="F314" s="137">
        <v>0</v>
      </c>
      <c r="G314" s="137">
        <v>13</v>
      </c>
      <c r="H314" s="137">
        <v>0</v>
      </c>
      <c r="I314" s="137">
        <v>16</v>
      </c>
      <c r="J314" s="137">
        <v>0</v>
      </c>
      <c r="K314" s="138">
        <f t="shared" si="63"/>
        <v>8</v>
      </c>
      <c r="L314" s="138">
        <f t="shared" si="64"/>
        <v>8</v>
      </c>
      <c r="M314" s="136">
        <f t="shared" si="65"/>
        <v>0</v>
      </c>
      <c r="N314" s="139" t="str">
        <f t="shared" si="66"/>
        <v/>
      </c>
      <c r="O314" s="139" t="str">
        <f t="shared" si="67"/>
        <v/>
      </c>
      <c r="P314" s="139" t="str">
        <f t="shared" si="68"/>
        <v/>
      </c>
      <c r="Q314" s="139" t="str">
        <f t="shared" si="69"/>
        <v/>
      </c>
      <c r="R314" s="147">
        <f t="shared" si="70"/>
        <v>0</v>
      </c>
      <c r="S314" s="159">
        <v>1</v>
      </c>
      <c r="T314" s="142"/>
    </row>
    <row r="315" spans="1:20">
      <c r="A315" s="135" t="s">
        <v>144</v>
      </c>
      <c r="B315" s="142"/>
      <c r="C315" s="137">
        <v>7</v>
      </c>
      <c r="D315" s="137">
        <v>0</v>
      </c>
      <c r="E315" s="137">
        <v>12</v>
      </c>
      <c r="F315" s="137">
        <v>0</v>
      </c>
      <c r="G315" s="137">
        <v>13</v>
      </c>
      <c r="H315" s="137">
        <v>0</v>
      </c>
      <c r="I315" s="137">
        <v>16</v>
      </c>
      <c r="J315" s="137">
        <v>0</v>
      </c>
      <c r="K315" s="138">
        <f>((((E315-C315)*60)+(F315-D315))/60)+((((I315-G315)*60)+(J315-H315))/60)</f>
        <v>8</v>
      </c>
      <c r="L315" s="138">
        <f t="shared" si="64"/>
        <v>8</v>
      </c>
      <c r="M315" s="136">
        <f t="shared" si="65"/>
        <v>0</v>
      </c>
      <c r="N315" s="139" t="str">
        <f t="shared" si="66"/>
        <v/>
      </c>
      <c r="O315" s="139" t="str">
        <f t="shared" si="67"/>
        <v/>
      </c>
      <c r="P315" s="139" t="str">
        <f t="shared" si="68"/>
        <v/>
      </c>
      <c r="Q315" s="139" t="str">
        <f t="shared" si="69"/>
        <v/>
      </c>
      <c r="R315" s="147">
        <f t="shared" si="70"/>
        <v>0</v>
      </c>
      <c r="S315" s="159">
        <v>1</v>
      </c>
      <c r="T315" s="142"/>
    </row>
    <row r="316" spans="1:20">
      <c r="A316" s="135" t="s">
        <v>145</v>
      </c>
      <c r="B316" s="142" t="s">
        <v>140</v>
      </c>
      <c r="C316" s="137"/>
      <c r="D316" s="137"/>
      <c r="E316" s="137"/>
      <c r="F316" s="137"/>
      <c r="G316" s="137"/>
      <c r="H316" s="137"/>
      <c r="I316" s="137"/>
      <c r="J316" s="137"/>
      <c r="K316" s="138">
        <f t="shared" si="63"/>
        <v>0</v>
      </c>
      <c r="L316" s="138">
        <f t="shared" si="64"/>
        <v>0</v>
      </c>
      <c r="M316" s="136">
        <f t="shared" si="65"/>
        <v>0</v>
      </c>
      <c r="N316" s="139" t="str">
        <f t="shared" si="66"/>
        <v/>
      </c>
      <c r="O316" s="139">
        <f t="shared" si="67"/>
        <v>0</v>
      </c>
      <c r="P316" s="139" t="str">
        <f t="shared" si="68"/>
        <v/>
      </c>
      <c r="Q316" s="139" t="str">
        <f t="shared" si="69"/>
        <v/>
      </c>
      <c r="R316" s="147">
        <f t="shared" si="70"/>
        <v>0</v>
      </c>
      <c r="S316" s="159"/>
      <c r="T316" s="142"/>
    </row>
    <row r="317" spans="1:20">
      <c r="A317" s="135" t="s">
        <v>146</v>
      </c>
      <c r="B317" s="142"/>
      <c r="C317" s="137">
        <v>7</v>
      </c>
      <c r="D317" s="137">
        <v>0</v>
      </c>
      <c r="E317" s="137">
        <v>12</v>
      </c>
      <c r="F317" s="137">
        <v>0</v>
      </c>
      <c r="G317" s="137">
        <v>13</v>
      </c>
      <c r="H317" s="137">
        <v>0</v>
      </c>
      <c r="I317" s="137">
        <v>16</v>
      </c>
      <c r="J317" s="137">
        <v>0</v>
      </c>
      <c r="K317" s="138">
        <f t="shared" si="63"/>
        <v>8</v>
      </c>
      <c r="L317" s="138">
        <f t="shared" si="64"/>
        <v>8</v>
      </c>
      <c r="M317" s="136">
        <f t="shared" si="65"/>
        <v>0</v>
      </c>
      <c r="N317" s="139" t="str">
        <f t="shared" si="66"/>
        <v/>
      </c>
      <c r="O317" s="139" t="str">
        <f t="shared" si="67"/>
        <v/>
      </c>
      <c r="P317" s="139" t="str">
        <f t="shared" si="68"/>
        <v/>
      </c>
      <c r="Q317" s="139" t="str">
        <f t="shared" si="69"/>
        <v/>
      </c>
      <c r="R317" s="147">
        <f t="shared" si="70"/>
        <v>0</v>
      </c>
      <c r="S317" s="159">
        <v>1</v>
      </c>
      <c r="T317" s="142"/>
    </row>
    <row r="318" spans="1:20">
      <c r="A318" s="135" t="s">
        <v>147</v>
      </c>
      <c r="B318" s="142"/>
      <c r="C318" s="137">
        <v>7</v>
      </c>
      <c r="D318" s="137">
        <v>0</v>
      </c>
      <c r="E318" s="137">
        <v>12</v>
      </c>
      <c r="F318" s="137">
        <v>0</v>
      </c>
      <c r="G318" s="137">
        <v>13</v>
      </c>
      <c r="H318" s="137">
        <v>0</v>
      </c>
      <c r="I318" s="137">
        <v>16</v>
      </c>
      <c r="J318" s="137">
        <v>0</v>
      </c>
      <c r="K318" s="138">
        <f t="shared" si="63"/>
        <v>8</v>
      </c>
      <c r="L318" s="138">
        <f t="shared" si="64"/>
        <v>8</v>
      </c>
      <c r="M318" s="136">
        <f t="shared" si="65"/>
        <v>0</v>
      </c>
      <c r="N318" s="139" t="str">
        <f t="shared" si="66"/>
        <v/>
      </c>
      <c r="O318" s="139" t="str">
        <f t="shared" si="67"/>
        <v/>
      </c>
      <c r="P318" s="139" t="str">
        <f t="shared" si="68"/>
        <v/>
      </c>
      <c r="Q318" s="139" t="str">
        <f t="shared" si="69"/>
        <v/>
      </c>
      <c r="R318" s="147">
        <f t="shared" si="70"/>
        <v>0</v>
      </c>
      <c r="S318" s="159">
        <v>1</v>
      </c>
      <c r="T318" s="142"/>
    </row>
    <row r="319" spans="1:20">
      <c r="A319" s="135" t="s">
        <v>148</v>
      </c>
      <c r="B319" s="142" t="s">
        <v>140</v>
      </c>
      <c r="C319" s="137"/>
      <c r="D319" s="137"/>
      <c r="E319" s="137"/>
      <c r="F319" s="137"/>
      <c r="G319" s="137"/>
      <c r="H319" s="137"/>
      <c r="I319" s="137"/>
      <c r="J319" s="137"/>
      <c r="K319" s="138">
        <f t="shared" si="63"/>
        <v>0</v>
      </c>
      <c r="L319" s="138">
        <f t="shared" si="64"/>
        <v>0</v>
      </c>
      <c r="M319" s="136">
        <f t="shared" si="65"/>
        <v>0</v>
      </c>
      <c r="N319" s="139" t="str">
        <f t="shared" si="66"/>
        <v/>
      </c>
      <c r="O319" s="139">
        <f t="shared" si="67"/>
        <v>0</v>
      </c>
      <c r="P319" s="139" t="str">
        <f t="shared" si="68"/>
        <v/>
      </c>
      <c r="Q319" s="139" t="str">
        <f t="shared" si="69"/>
        <v/>
      </c>
      <c r="R319" s="147">
        <f t="shared" si="70"/>
        <v>0</v>
      </c>
      <c r="S319" s="159"/>
      <c r="T319" s="142"/>
    </row>
    <row r="320" spans="1:20" s="168" customFormat="1">
      <c r="A320" s="160" t="s">
        <v>149</v>
      </c>
      <c r="B320" s="167" t="s">
        <v>140</v>
      </c>
      <c r="C320" s="162">
        <v>7</v>
      </c>
      <c r="D320" s="162">
        <v>0</v>
      </c>
      <c r="E320" s="162">
        <v>12</v>
      </c>
      <c r="F320" s="162">
        <v>0</v>
      </c>
      <c r="G320" s="162">
        <v>13</v>
      </c>
      <c r="H320" s="162">
        <v>0</v>
      </c>
      <c r="I320" s="162">
        <v>16</v>
      </c>
      <c r="J320" s="162">
        <v>0</v>
      </c>
      <c r="K320" s="163">
        <f t="shared" si="63"/>
        <v>8</v>
      </c>
      <c r="L320" s="163">
        <f t="shared" si="64"/>
        <v>8</v>
      </c>
      <c r="M320" s="161">
        <f t="shared" si="65"/>
        <v>8</v>
      </c>
      <c r="N320" s="164" t="str">
        <f t="shared" si="66"/>
        <v/>
      </c>
      <c r="O320" s="164">
        <f t="shared" si="67"/>
        <v>7</v>
      </c>
      <c r="P320" s="164">
        <f t="shared" si="68"/>
        <v>1</v>
      </c>
      <c r="Q320" s="164" t="str">
        <f t="shared" si="69"/>
        <v/>
      </c>
      <c r="R320" s="169">
        <f t="shared" si="70"/>
        <v>17</v>
      </c>
      <c r="S320" s="170">
        <v>1</v>
      </c>
      <c r="T320" s="167"/>
    </row>
    <row r="321" spans="1:20">
      <c r="A321" s="135" t="s">
        <v>150</v>
      </c>
      <c r="B321" s="142"/>
      <c r="C321" s="137">
        <v>7</v>
      </c>
      <c r="D321" s="137">
        <v>0</v>
      </c>
      <c r="E321" s="137">
        <v>12</v>
      </c>
      <c r="F321" s="137">
        <v>0</v>
      </c>
      <c r="G321" s="137">
        <v>13</v>
      </c>
      <c r="H321" s="137">
        <v>0</v>
      </c>
      <c r="I321" s="137">
        <v>16</v>
      </c>
      <c r="J321" s="137">
        <v>0</v>
      </c>
      <c r="K321" s="138">
        <f t="shared" si="63"/>
        <v>8</v>
      </c>
      <c r="L321" s="138">
        <f t="shared" si="64"/>
        <v>8</v>
      </c>
      <c r="M321" s="136">
        <f t="shared" si="65"/>
        <v>0</v>
      </c>
      <c r="N321" s="139" t="str">
        <f t="shared" si="66"/>
        <v/>
      </c>
      <c r="O321" s="139" t="str">
        <f t="shared" si="67"/>
        <v/>
      </c>
      <c r="P321" s="139" t="str">
        <f t="shared" si="68"/>
        <v/>
      </c>
      <c r="Q321" s="139" t="str">
        <f t="shared" si="69"/>
        <v/>
      </c>
      <c r="R321" s="147">
        <f t="shared" si="70"/>
        <v>0</v>
      </c>
      <c r="S321" s="159">
        <v>1</v>
      </c>
      <c r="T321" s="142"/>
    </row>
    <row r="322" spans="1:20">
      <c r="A322" s="135" t="s">
        <v>151</v>
      </c>
      <c r="B322" s="142"/>
      <c r="C322" s="137">
        <v>7</v>
      </c>
      <c r="D322" s="137">
        <v>0</v>
      </c>
      <c r="E322" s="137">
        <v>12</v>
      </c>
      <c r="F322" s="137">
        <v>0</v>
      </c>
      <c r="G322" s="137">
        <v>13</v>
      </c>
      <c r="H322" s="137">
        <v>0</v>
      </c>
      <c r="I322" s="137">
        <v>16</v>
      </c>
      <c r="J322" s="137">
        <v>0</v>
      </c>
      <c r="K322" s="138">
        <f t="shared" si="63"/>
        <v>8</v>
      </c>
      <c r="L322" s="138">
        <f t="shared" si="64"/>
        <v>8</v>
      </c>
      <c r="M322" s="136">
        <f t="shared" si="65"/>
        <v>0</v>
      </c>
      <c r="N322" s="139" t="str">
        <f t="shared" si="66"/>
        <v/>
      </c>
      <c r="O322" s="139" t="str">
        <f t="shared" si="67"/>
        <v/>
      </c>
      <c r="P322" s="139" t="str">
        <f t="shared" si="68"/>
        <v/>
      </c>
      <c r="Q322" s="139" t="str">
        <f t="shared" si="69"/>
        <v/>
      </c>
      <c r="R322" s="147">
        <f t="shared" si="70"/>
        <v>0</v>
      </c>
      <c r="S322" s="159">
        <v>1</v>
      </c>
      <c r="T322" s="142"/>
    </row>
    <row r="323" spans="1:20">
      <c r="A323" s="135" t="s">
        <v>152</v>
      </c>
      <c r="B323" s="142"/>
      <c r="C323" s="137">
        <v>7</v>
      </c>
      <c r="D323" s="137">
        <v>0</v>
      </c>
      <c r="E323" s="137">
        <v>12</v>
      </c>
      <c r="F323" s="137">
        <v>0</v>
      </c>
      <c r="G323" s="137">
        <v>13</v>
      </c>
      <c r="H323" s="137">
        <v>0</v>
      </c>
      <c r="I323" s="137">
        <v>16</v>
      </c>
      <c r="J323" s="137">
        <v>0</v>
      </c>
      <c r="K323" s="138">
        <f t="shared" si="63"/>
        <v>8</v>
      </c>
      <c r="L323" s="138">
        <f t="shared" si="64"/>
        <v>8</v>
      </c>
      <c r="M323" s="136">
        <f t="shared" si="65"/>
        <v>0</v>
      </c>
      <c r="N323" s="139" t="str">
        <f t="shared" si="66"/>
        <v/>
      </c>
      <c r="O323" s="139" t="str">
        <f t="shared" si="67"/>
        <v/>
      </c>
      <c r="P323" s="139" t="str">
        <f t="shared" si="68"/>
        <v/>
      </c>
      <c r="Q323" s="139" t="str">
        <f t="shared" si="69"/>
        <v/>
      </c>
      <c r="R323" s="147">
        <f t="shared" si="70"/>
        <v>0</v>
      </c>
      <c r="S323" s="159">
        <v>1</v>
      </c>
      <c r="T323" s="142"/>
    </row>
    <row r="324" spans="1:20">
      <c r="A324" s="135" t="s">
        <v>153</v>
      </c>
      <c r="B324" s="142"/>
      <c r="C324" s="137">
        <v>7</v>
      </c>
      <c r="D324" s="137">
        <v>0</v>
      </c>
      <c r="E324" s="137">
        <v>12</v>
      </c>
      <c r="F324" s="137">
        <v>0</v>
      </c>
      <c r="G324" s="137">
        <v>13</v>
      </c>
      <c r="H324" s="137">
        <v>0</v>
      </c>
      <c r="I324" s="137">
        <v>16</v>
      </c>
      <c r="J324" s="137">
        <v>0</v>
      </c>
      <c r="K324" s="138">
        <f t="shared" si="63"/>
        <v>8</v>
      </c>
      <c r="L324" s="138">
        <f t="shared" si="64"/>
        <v>8</v>
      </c>
      <c r="M324" s="136">
        <f t="shared" si="65"/>
        <v>0</v>
      </c>
      <c r="N324" s="139" t="str">
        <f t="shared" si="66"/>
        <v/>
      </c>
      <c r="O324" s="139" t="str">
        <f t="shared" si="67"/>
        <v/>
      </c>
      <c r="P324" s="139" t="str">
        <f t="shared" si="68"/>
        <v/>
      </c>
      <c r="Q324" s="139" t="str">
        <f t="shared" si="69"/>
        <v/>
      </c>
      <c r="R324" s="147">
        <f t="shared" si="70"/>
        <v>0</v>
      </c>
      <c r="S324" s="159">
        <v>1</v>
      </c>
      <c r="T324" s="142"/>
    </row>
    <row r="325" spans="1:20">
      <c r="A325" s="135" t="s">
        <v>154</v>
      </c>
      <c r="B325" s="142"/>
      <c r="C325" s="137">
        <v>7</v>
      </c>
      <c r="D325" s="137">
        <v>0</v>
      </c>
      <c r="E325" s="137">
        <v>12</v>
      </c>
      <c r="F325" s="137">
        <v>0</v>
      </c>
      <c r="G325" s="137">
        <v>13</v>
      </c>
      <c r="H325" s="137">
        <v>0</v>
      </c>
      <c r="I325" s="137">
        <v>16</v>
      </c>
      <c r="J325" s="137">
        <v>0</v>
      </c>
      <c r="K325" s="138">
        <f t="shared" si="63"/>
        <v>8</v>
      </c>
      <c r="L325" s="138">
        <f t="shared" si="64"/>
        <v>8</v>
      </c>
      <c r="M325" s="136">
        <f t="shared" si="65"/>
        <v>0</v>
      </c>
      <c r="N325" s="139" t="str">
        <f t="shared" si="66"/>
        <v/>
      </c>
      <c r="O325" s="139" t="str">
        <f t="shared" si="67"/>
        <v/>
      </c>
      <c r="P325" s="139" t="str">
        <f t="shared" si="68"/>
        <v/>
      </c>
      <c r="Q325" s="139" t="str">
        <f t="shared" si="69"/>
        <v/>
      </c>
      <c r="R325" s="147">
        <f t="shared" si="70"/>
        <v>0</v>
      </c>
      <c r="S325" s="159">
        <v>1</v>
      </c>
      <c r="T325" s="142"/>
    </row>
    <row r="326" spans="1:20">
      <c r="A326" s="135" t="s">
        <v>155</v>
      </c>
      <c r="B326" s="142" t="s">
        <v>140</v>
      </c>
      <c r="C326" s="137"/>
      <c r="D326" s="137"/>
      <c r="E326" s="137"/>
      <c r="F326" s="137"/>
      <c r="G326" s="137"/>
      <c r="H326" s="137"/>
      <c r="I326" s="137"/>
      <c r="J326" s="137"/>
      <c r="K326" s="138">
        <f t="shared" si="63"/>
        <v>0</v>
      </c>
      <c r="L326" s="138">
        <f t="shared" si="64"/>
        <v>0</v>
      </c>
      <c r="M326" s="136">
        <f t="shared" si="65"/>
        <v>0</v>
      </c>
      <c r="N326" s="139" t="str">
        <f t="shared" si="66"/>
        <v/>
      </c>
      <c r="O326" s="139">
        <f t="shared" si="67"/>
        <v>0</v>
      </c>
      <c r="P326" s="139" t="str">
        <f t="shared" si="68"/>
        <v/>
      </c>
      <c r="Q326" s="139" t="str">
        <f t="shared" si="69"/>
        <v/>
      </c>
      <c r="R326" s="147">
        <f t="shared" si="70"/>
        <v>0</v>
      </c>
      <c r="S326" s="159"/>
      <c r="T326" s="142"/>
    </row>
    <row r="327" spans="1:20">
      <c r="A327" s="135" t="s">
        <v>156</v>
      </c>
      <c r="B327" s="142" t="s">
        <v>140</v>
      </c>
      <c r="C327" s="137"/>
      <c r="D327" s="137"/>
      <c r="E327" s="137"/>
      <c r="F327" s="137"/>
      <c r="G327" s="137"/>
      <c r="H327" s="137"/>
      <c r="I327" s="137"/>
      <c r="J327" s="137"/>
      <c r="K327" s="138">
        <f t="shared" si="63"/>
        <v>0</v>
      </c>
      <c r="L327" s="138">
        <f t="shared" si="64"/>
        <v>0</v>
      </c>
      <c r="M327" s="136">
        <f t="shared" si="65"/>
        <v>0</v>
      </c>
      <c r="N327" s="139" t="str">
        <f t="shared" si="66"/>
        <v/>
      </c>
      <c r="O327" s="139">
        <f t="shared" si="67"/>
        <v>0</v>
      </c>
      <c r="P327" s="139" t="str">
        <f t="shared" si="68"/>
        <v/>
      </c>
      <c r="Q327" s="139" t="str">
        <f t="shared" si="69"/>
        <v/>
      </c>
      <c r="R327" s="147">
        <f t="shared" si="70"/>
        <v>0</v>
      </c>
      <c r="S327" s="159"/>
      <c r="T327" s="142"/>
    </row>
    <row r="328" spans="1:20">
      <c r="A328" s="135" t="s">
        <v>157</v>
      </c>
      <c r="B328" s="142"/>
      <c r="C328" s="137">
        <v>7</v>
      </c>
      <c r="D328" s="137">
        <v>0</v>
      </c>
      <c r="E328" s="137">
        <v>12</v>
      </c>
      <c r="F328" s="137">
        <v>0</v>
      </c>
      <c r="G328" s="137">
        <v>13</v>
      </c>
      <c r="H328" s="137">
        <v>0</v>
      </c>
      <c r="I328" s="137">
        <v>16</v>
      </c>
      <c r="J328" s="137">
        <v>0</v>
      </c>
      <c r="K328" s="138">
        <f t="shared" si="63"/>
        <v>8</v>
      </c>
      <c r="L328" s="138">
        <f t="shared" si="64"/>
        <v>8</v>
      </c>
      <c r="M328" s="136">
        <f t="shared" si="65"/>
        <v>0</v>
      </c>
      <c r="N328" s="139" t="str">
        <f t="shared" si="66"/>
        <v/>
      </c>
      <c r="O328" s="139" t="str">
        <f t="shared" si="67"/>
        <v/>
      </c>
      <c r="P328" s="139" t="str">
        <f t="shared" si="68"/>
        <v/>
      </c>
      <c r="Q328" s="139" t="str">
        <f t="shared" si="69"/>
        <v/>
      </c>
      <c r="R328" s="147">
        <f t="shared" si="70"/>
        <v>0</v>
      </c>
      <c r="S328" s="159">
        <v>1</v>
      </c>
      <c r="T328" s="142"/>
    </row>
    <row r="329" spans="1:20">
      <c r="A329" s="135" t="s">
        <v>158</v>
      </c>
      <c r="B329" s="142"/>
      <c r="C329" s="137">
        <v>7</v>
      </c>
      <c r="D329" s="137">
        <v>0</v>
      </c>
      <c r="E329" s="137">
        <v>12</v>
      </c>
      <c r="F329" s="137">
        <v>0</v>
      </c>
      <c r="G329" s="137">
        <v>13</v>
      </c>
      <c r="H329" s="137">
        <v>0</v>
      </c>
      <c r="I329" s="137">
        <v>16</v>
      </c>
      <c r="J329" s="137">
        <v>0</v>
      </c>
      <c r="K329" s="138">
        <f t="shared" si="63"/>
        <v>8</v>
      </c>
      <c r="L329" s="138">
        <f t="shared" si="64"/>
        <v>8</v>
      </c>
      <c r="M329" s="136">
        <f t="shared" si="65"/>
        <v>0</v>
      </c>
      <c r="N329" s="139" t="str">
        <f t="shared" si="66"/>
        <v/>
      </c>
      <c r="O329" s="139" t="str">
        <f t="shared" si="67"/>
        <v/>
      </c>
      <c r="P329" s="139" t="str">
        <f t="shared" si="68"/>
        <v/>
      </c>
      <c r="Q329" s="139" t="str">
        <f t="shared" si="69"/>
        <v/>
      </c>
      <c r="R329" s="147">
        <f t="shared" si="70"/>
        <v>0</v>
      </c>
      <c r="S329" s="159">
        <v>1</v>
      </c>
      <c r="T329" s="142"/>
    </row>
    <row r="330" spans="1:20">
      <c r="A330" s="135" t="s">
        <v>159</v>
      </c>
      <c r="B330" s="142"/>
      <c r="C330" s="137">
        <v>7</v>
      </c>
      <c r="D330" s="137">
        <v>0</v>
      </c>
      <c r="E330" s="137">
        <v>12</v>
      </c>
      <c r="F330" s="137">
        <v>0</v>
      </c>
      <c r="G330" s="137">
        <v>13</v>
      </c>
      <c r="H330" s="137">
        <v>0</v>
      </c>
      <c r="I330" s="137">
        <v>16</v>
      </c>
      <c r="J330" s="137">
        <v>0</v>
      </c>
      <c r="K330" s="138">
        <f t="shared" si="63"/>
        <v>8</v>
      </c>
      <c r="L330" s="138">
        <f t="shared" si="64"/>
        <v>8</v>
      </c>
      <c r="M330" s="136">
        <f t="shared" si="65"/>
        <v>0</v>
      </c>
      <c r="N330" s="139" t="str">
        <f t="shared" si="66"/>
        <v/>
      </c>
      <c r="O330" s="139" t="str">
        <f t="shared" si="67"/>
        <v/>
      </c>
      <c r="P330" s="139" t="str">
        <f t="shared" si="68"/>
        <v/>
      </c>
      <c r="Q330" s="139" t="str">
        <f t="shared" si="69"/>
        <v/>
      </c>
      <c r="R330" s="147">
        <f t="shared" si="70"/>
        <v>0</v>
      </c>
      <c r="S330" s="159">
        <v>1</v>
      </c>
      <c r="T330" s="142"/>
    </row>
    <row r="331" spans="1:20">
      <c r="A331" s="135" t="s">
        <v>160</v>
      </c>
      <c r="B331" s="142"/>
      <c r="C331" s="137">
        <v>7</v>
      </c>
      <c r="D331" s="137">
        <v>0</v>
      </c>
      <c r="E331" s="137">
        <v>12</v>
      </c>
      <c r="F331" s="137">
        <v>0</v>
      </c>
      <c r="G331" s="137">
        <v>13</v>
      </c>
      <c r="H331" s="137">
        <v>0</v>
      </c>
      <c r="I331" s="137">
        <v>16</v>
      </c>
      <c r="J331" s="137">
        <v>0</v>
      </c>
      <c r="K331" s="138">
        <f t="shared" si="63"/>
        <v>8</v>
      </c>
      <c r="L331" s="138">
        <f t="shared" si="64"/>
        <v>8</v>
      </c>
      <c r="M331" s="136">
        <f t="shared" si="65"/>
        <v>0</v>
      </c>
      <c r="N331" s="139" t="str">
        <f t="shared" si="66"/>
        <v/>
      </c>
      <c r="O331" s="139" t="str">
        <f t="shared" si="67"/>
        <v/>
      </c>
      <c r="P331" s="139" t="str">
        <f t="shared" si="68"/>
        <v/>
      </c>
      <c r="Q331" s="139" t="str">
        <f t="shared" si="69"/>
        <v/>
      </c>
      <c r="R331" s="147">
        <f t="shared" si="70"/>
        <v>0</v>
      </c>
      <c r="S331" s="159">
        <v>1</v>
      </c>
      <c r="T331" s="142"/>
    </row>
    <row r="332" spans="1:20">
      <c r="A332" s="135" t="s">
        <v>161</v>
      </c>
      <c r="B332" s="142"/>
      <c r="C332" s="137">
        <v>7</v>
      </c>
      <c r="D332" s="137">
        <v>0</v>
      </c>
      <c r="E332" s="137">
        <v>12</v>
      </c>
      <c r="F332" s="137">
        <v>0</v>
      </c>
      <c r="G332" s="137">
        <v>13</v>
      </c>
      <c r="H332" s="137">
        <v>0</v>
      </c>
      <c r="I332" s="137">
        <v>16</v>
      </c>
      <c r="J332" s="137">
        <v>0</v>
      </c>
      <c r="K332" s="138">
        <f t="shared" si="63"/>
        <v>8</v>
      </c>
      <c r="L332" s="138">
        <f t="shared" si="64"/>
        <v>8</v>
      </c>
      <c r="M332" s="136">
        <f t="shared" si="65"/>
        <v>0</v>
      </c>
      <c r="N332" s="139" t="str">
        <f t="shared" si="66"/>
        <v/>
      </c>
      <c r="O332" s="139" t="str">
        <f t="shared" si="67"/>
        <v/>
      </c>
      <c r="P332" s="139" t="str">
        <f t="shared" si="68"/>
        <v/>
      </c>
      <c r="Q332" s="139" t="str">
        <f t="shared" si="69"/>
        <v/>
      </c>
      <c r="R332" s="147">
        <f t="shared" si="70"/>
        <v>0</v>
      </c>
      <c r="S332" s="159">
        <v>1</v>
      </c>
      <c r="T332" s="142"/>
    </row>
    <row r="333" spans="1:20">
      <c r="A333" s="135" t="s">
        <v>162</v>
      </c>
      <c r="B333" s="142" t="s">
        <v>168</v>
      </c>
      <c r="C333" s="137"/>
      <c r="D333" s="137"/>
      <c r="E333" s="137"/>
      <c r="F333" s="137"/>
      <c r="G333" s="137"/>
      <c r="H333" s="137"/>
      <c r="I333" s="137"/>
      <c r="J333" s="137"/>
      <c r="K333" s="138">
        <f t="shared" si="63"/>
        <v>0</v>
      </c>
      <c r="L333" s="138">
        <f t="shared" si="64"/>
        <v>0</v>
      </c>
      <c r="M333" s="136">
        <f t="shared" si="65"/>
        <v>0</v>
      </c>
      <c r="N333" s="139" t="str">
        <f t="shared" si="66"/>
        <v/>
      </c>
      <c r="O333" s="139" t="str">
        <f t="shared" si="67"/>
        <v/>
      </c>
      <c r="P333" s="139" t="str">
        <f t="shared" si="68"/>
        <v/>
      </c>
      <c r="Q333" s="139" t="str">
        <f t="shared" si="69"/>
        <v/>
      </c>
      <c r="R333" s="147">
        <f t="shared" si="70"/>
        <v>0</v>
      </c>
      <c r="S333" s="159"/>
      <c r="T333" s="142"/>
    </row>
    <row r="334" spans="1:20">
      <c r="A334" s="135" t="s">
        <v>163</v>
      </c>
      <c r="B334" s="142" t="s">
        <v>140</v>
      </c>
      <c r="C334" s="137"/>
      <c r="D334" s="137"/>
      <c r="E334" s="137"/>
      <c r="F334" s="137"/>
      <c r="G334" s="137"/>
      <c r="H334" s="137"/>
      <c r="I334" s="137"/>
      <c r="J334" s="137"/>
      <c r="K334" s="138">
        <f t="shared" si="63"/>
        <v>0</v>
      </c>
      <c r="L334" s="138">
        <f t="shared" si="64"/>
        <v>0</v>
      </c>
      <c r="M334" s="136">
        <f t="shared" si="65"/>
        <v>0</v>
      </c>
      <c r="N334" s="139" t="str">
        <f t="shared" si="66"/>
        <v/>
      </c>
      <c r="O334" s="139">
        <f t="shared" si="67"/>
        <v>0</v>
      </c>
      <c r="P334" s="139" t="str">
        <f t="shared" si="68"/>
        <v/>
      </c>
      <c r="Q334" s="139" t="str">
        <f t="shared" si="69"/>
        <v/>
      </c>
      <c r="R334" s="147">
        <f t="shared" si="70"/>
        <v>0</v>
      </c>
      <c r="S334" s="159"/>
      <c r="T334" s="142"/>
    </row>
    <row r="335" spans="1:20">
      <c r="A335" s="135" t="s">
        <v>164</v>
      </c>
      <c r="B335" s="142" t="s">
        <v>140</v>
      </c>
      <c r="C335" s="137"/>
      <c r="D335" s="137"/>
      <c r="E335" s="137"/>
      <c r="F335" s="137"/>
      <c r="G335" s="137"/>
      <c r="H335" s="137"/>
      <c r="I335" s="137"/>
      <c r="J335" s="137"/>
      <c r="K335" s="138">
        <f t="shared" si="63"/>
        <v>0</v>
      </c>
      <c r="L335" s="138">
        <f t="shared" si="64"/>
        <v>0</v>
      </c>
      <c r="M335" s="136">
        <f t="shared" si="65"/>
        <v>0</v>
      </c>
      <c r="N335" s="139" t="str">
        <f t="shared" si="66"/>
        <v/>
      </c>
      <c r="O335" s="139">
        <f t="shared" si="67"/>
        <v>0</v>
      </c>
      <c r="P335" s="139" t="str">
        <f t="shared" si="68"/>
        <v/>
      </c>
      <c r="Q335" s="139" t="str">
        <f t="shared" si="69"/>
        <v/>
      </c>
      <c r="R335" s="147">
        <f t="shared" si="70"/>
        <v>0</v>
      </c>
      <c r="S335" s="159"/>
      <c r="T335" s="142"/>
    </row>
    <row r="336" spans="1:20">
      <c r="A336" s="135" t="s">
        <v>165</v>
      </c>
      <c r="B336" s="142"/>
      <c r="C336" s="137">
        <v>7</v>
      </c>
      <c r="D336" s="137">
        <v>0</v>
      </c>
      <c r="E336" s="137">
        <v>12</v>
      </c>
      <c r="F336" s="137">
        <v>0</v>
      </c>
      <c r="G336" s="137">
        <v>13</v>
      </c>
      <c r="H336" s="137">
        <v>0</v>
      </c>
      <c r="I336" s="137">
        <v>16</v>
      </c>
      <c r="J336" s="137">
        <v>0</v>
      </c>
      <c r="K336" s="138">
        <f t="shared" si="63"/>
        <v>8</v>
      </c>
      <c r="L336" s="138">
        <f t="shared" si="64"/>
        <v>8</v>
      </c>
      <c r="M336" s="136">
        <f t="shared" si="65"/>
        <v>0</v>
      </c>
      <c r="N336" s="139" t="str">
        <f t="shared" si="66"/>
        <v/>
      </c>
      <c r="O336" s="139" t="str">
        <f t="shared" si="67"/>
        <v/>
      </c>
      <c r="P336" s="139" t="str">
        <f t="shared" si="68"/>
        <v/>
      </c>
      <c r="Q336" s="139" t="str">
        <f t="shared" si="69"/>
        <v/>
      </c>
      <c r="R336" s="147">
        <f t="shared" si="70"/>
        <v>0</v>
      </c>
      <c r="S336" s="159">
        <v>1</v>
      </c>
      <c r="T336" s="142"/>
    </row>
    <row r="337" spans="1:20">
      <c r="A337" s="135" t="s">
        <v>166</v>
      </c>
      <c r="B337" s="142"/>
      <c r="C337" s="137"/>
      <c r="D337" s="137"/>
      <c r="E337" s="137"/>
      <c r="F337" s="137"/>
      <c r="G337" s="137"/>
      <c r="H337" s="137"/>
      <c r="I337" s="137"/>
      <c r="J337" s="137"/>
      <c r="K337" s="138">
        <f t="shared" si="63"/>
        <v>0</v>
      </c>
      <c r="L337" s="138">
        <f>IF(K337=0,0,IF(OR(B337="H",B337="OFF"),K337,IF(B337="",7,0)))</f>
        <v>0</v>
      </c>
      <c r="M337" s="136">
        <f t="shared" si="65"/>
        <v>0</v>
      </c>
      <c r="N337" s="139" t="str">
        <f t="shared" si="66"/>
        <v/>
      </c>
      <c r="O337" s="139" t="str">
        <f t="shared" si="67"/>
        <v/>
      </c>
      <c r="P337" s="139" t="str">
        <f t="shared" si="68"/>
        <v/>
      </c>
      <c r="Q337" s="139" t="str">
        <f t="shared" si="69"/>
        <v/>
      </c>
      <c r="R337" s="140">
        <f t="shared" si="70"/>
        <v>0</v>
      </c>
      <c r="S337" s="159"/>
      <c r="T337" s="142"/>
    </row>
    <row r="338" spans="1:20" ht="16" thickBot="1">
      <c r="A338" s="143"/>
      <c r="B338" s="143"/>
      <c r="C338" s="144"/>
      <c r="D338" s="144"/>
      <c r="E338" s="144"/>
      <c r="F338" s="144"/>
      <c r="G338" s="144"/>
      <c r="H338" s="144"/>
      <c r="I338" s="144"/>
      <c r="J338" s="144"/>
      <c r="K338" s="260" t="s">
        <v>167</v>
      </c>
      <c r="L338" s="261"/>
      <c r="M338" s="262"/>
      <c r="N338" s="145">
        <f t="shared" ref="N338:S338" si="71">SUM(N307:N337)</f>
        <v>0</v>
      </c>
      <c r="O338" s="145">
        <f t="shared" si="71"/>
        <v>7</v>
      </c>
      <c r="P338" s="145">
        <f t="shared" si="71"/>
        <v>1</v>
      </c>
      <c r="Q338" s="145">
        <f t="shared" si="71"/>
        <v>0</v>
      </c>
      <c r="R338" s="145">
        <f t="shared" si="71"/>
        <v>17</v>
      </c>
      <c r="S338" s="145">
        <f t="shared" si="71"/>
        <v>22</v>
      </c>
      <c r="T338" s="145"/>
    </row>
    <row r="339" spans="1:20" ht="16" thickBot="1">
      <c r="A339" s="112"/>
      <c r="B339" s="112"/>
      <c r="K339" s="119"/>
      <c r="L339" s="119"/>
      <c r="M339" s="119"/>
      <c r="N339" s="146"/>
      <c r="O339" s="146"/>
      <c r="P339" s="146"/>
      <c r="Q339" s="146"/>
      <c r="R339" s="146"/>
      <c r="S339" s="146"/>
    </row>
    <row r="340" spans="1:20" ht="16" thickBot="1">
      <c r="A340" s="242" t="s">
        <v>116</v>
      </c>
      <c r="B340" s="243"/>
      <c r="C340" s="243"/>
      <c r="D340" s="243"/>
      <c r="E340" s="243"/>
      <c r="F340" s="243"/>
      <c r="G340" s="243"/>
      <c r="H340" s="243"/>
      <c r="I340" s="243"/>
      <c r="J340" s="243"/>
      <c r="K340" s="243"/>
      <c r="L340" s="243"/>
      <c r="M340" s="243"/>
      <c r="N340" s="243"/>
      <c r="O340" s="243"/>
      <c r="P340" s="243"/>
      <c r="Q340" s="243"/>
      <c r="R340" s="243"/>
      <c r="S340" s="243"/>
      <c r="T340" s="244"/>
    </row>
    <row r="341" spans="1:20">
      <c r="A341" s="245"/>
      <c r="B341" s="246"/>
      <c r="C341" s="113"/>
      <c r="D341" s="113"/>
      <c r="E341" s="113"/>
      <c r="F341" s="114"/>
      <c r="G341" s="114"/>
      <c r="H341" s="114"/>
      <c r="I341" s="114"/>
      <c r="J341" s="114"/>
      <c r="K341" s="114"/>
      <c r="L341" s="114"/>
      <c r="M341" s="113"/>
      <c r="N341" s="114"/>
      <c r="O341" s="114"/>
      <c r="P341" s="114"/>
      <c r="Q341" s="113"/>
      <c r="R341" s="115"/>
      <c r="S341" s="115"/>
      <c r="T341" s="116"/>
    </row>
    <row r="342" spans="1:20">
      <c r="A342" s="247" t="s">
        <v>117</v>
      </c>
      <c r="B342" s="248"/>
      <c r="C342" s="119" t="s">
        <v>118</v>
      </c>
      <c r="D342" s="270" t="s">
        <v>88</v>
      </c>
      <c r="E342" s="270"/>
      <c r="F342" s="270"/>
      <c r="G342" s="270"/>
      <c r="H342" s="270"/>
      <c r="I342" s="270"/>
      <c r="J342" s="270"/>
      <c r="K342" s="120"/>
      <c r="L342" s="120"/>
      <c r="M342" s="120"/>
      <c r="N342" s="120"/>
      <c r="O342" s="119"/>
      <c r="P342" s="120"/>
      <c r="R342" s="120"/>
      <c r="S342" s="120"/>
      <c r="T342" s="121"/>
    </row>
    <row r="343" spans="1:20">
      <c r="A343" s="117" t="s">
        <v>119</v>
      </c>
      <c r="B343" s="118"/>
      <c r="C343" s="119" t="s">
        <v>118</v>
      </c>
      <c r="D343" s="248"/>
      <c r="E343" s="248"/>
      <c r="F343" s="248"/>
      <c r="G343" s="248"/>
      <c r="H343" s="248"/>
      <c r="I343" s="248"/>
      <c r="J343" s="248"/>
      <c r="K343" s="120"/>
      <c r="L343" s="120"/>
      <c r="M343" s="120" t="str">
        <f>M5</f>
        <v>PERIODE TIME SHEET :  1 - 30 SEPTEMBER 2025</v>
      </c>
      <c r="O343" s="119"/>
      <c r="P343" s="120"/>
      <c r="Q343" s="120"/>
      <c r="R343" s="120"/>
      <c r="S343" s="122"/>
      <c r="T343" s="121"/>
    </row>
    <row r="344" spans="1:20">
      <c r="A344" s="117" t="s">
        <v>120</v>
      </c>
      <c r="B344" s="118"/>
      <c r="C344" s="119" t="s">
        <v>118</v>
      </c>
      <c r="D344" s="248" t="s">
        <v>190</v>
      </c>
      <c r="E344" s="248"/>
      <c r="F344" s="248"/>
      <c r="G344" s="248"/>
      <c r="H344" s="248"/>
      <c r="I344" s="248"/>
      <c r="J344" s="248"/>
      <c r="K344" s="120"/>
      <c r="L344" s="120"/>
      <c r="M344" s="120"/>
      <c r="N344" s="120"/>
      <c r="O344" s="119"/>
      <c r="P344" s="120"/>
      <c r="Q344" s="120"/>
      <c r="R344" s="120"/>
      <c r="S344" s="120"/>
      <c r="T344" s="121"/>
    </row>
    <row r="345" spans="1:20">
      <c r="A345" s="123" t="s">
        <v>121</v>
      </c>
      <c r="B345" s="124"/>
      <c r="C345" s="125" t="s">
        <v>118</v>
      </c>
      <c r="D345" s="250"/>
      <c r="E345" s="250"/>
      <c r="F345" s="250"/>
      <c r="G345" s="250"/>
      <c r="H345" s="250"/>
      <c r="I345" s="250"/>
      <c r="J345" s="250"/>
      <c r="K345" s="124"/>
      <c r="L345" s="124"/>
      <c r="M345" s="124"/>
      <c r="N345" s="124"/>
      <c r="O345" s="124"/>
      <c r="P345" s="124"/>
      <c r="Q345" s="124"/>
      <c r="R345" s="124"/>
      <c r="S345" s="124"/>
      <c r="T345" s="126"/>
    </row>
    <row r="346" spans="1:20" ht="16" thickBot="1">
      <c r="A346" s="127"/>
      <c r="B346" s="128"/>
      <c r="C346" s="129"/>
      <c r="D346" s="129"/>
      <c r="E346" s="129"/>
      <c r="F346" s="129"/>
      <c r="G346" s="129"/>
      <c r="H346" s="129"/>
      <c r="I346" s="129"/>
      <c r="J346" s="129"/>
      <c r="K346" s="129"/>
      <c r="L346" s="129"/>
      <c r="M346" s="128"/>
      <c r="N346" s="129"/>
      <c r="O346" s="129"/>
      <c r="P346" s="129"/>
      <c r="Q346" s="129"/>
      <c r="R346" s="129"/>
      <c r="S346" s="129"/>
      <c r="T346" s="130"/>
    </row>
    <row r="347" spans="1:20" ht="12.75" customHeight="1">
      <c r="A347" s="251" t="s">
        <v>122</v>
      </c>
      <c r="B347" s="253" t="s">
        <v>123</v>
      </c>
      <c r="C347" s="255" t="s">
        <v>124</v>
      </c>
      <c r="D347" s="256"/>
      <c r="E347" s="256"/>
      <c r="F347" s="257"/>
      <c r="G347" s="255" t="s">
        <v>125</v>
      </c>
      <c r="H347" s="256"/>
      <c r="I347" s="256"/>
      <c r="J347" s="257"/>
      <c r="K347" s="253" t="s">
        <v>126</v>
      </c>
      <c r="L347" s="253" t="s">
        <v>127</v>
      </c>
      <c r="M347" s="264" t="s">
        <v>128</v>
      </c>
      <c r="N347" s="266" t="s">
        <v>129</v>
      </c>
      <c r="O347" s="256"/>
      <c r="P347" s="256"/>
      <c r="Q347" s="267"/>
      <c r="R347" s="268" t="s">
        <v>130</v>
      </c>
      <c r="S347" s="131" t="s">
        <v>172</v>
      </c>
      <c r="T347" s="268" t="s">
        <v>132</v>
      </c>
    </row>
    <row r="348" spans="1:20" ht="16" thickBot="1">
      <c r="A348" s="252"/>
      <c r="B348" s="254"/>
      <c r="C348" s="258" t="s">
        <v>133</v>
      </c>
      <c r="D348" s="259"/>
      <c r="E348" s="258" t="s">
        <v>134</v>
      </c>
      <c r="F348" s="259"/>
      <c r="G348" s="258" t="s">
        <v>133</v>
      </c>
      <c r="H348" s="259"/>
      <c r="I348" s="258" t="s">
        <v>134</v>
      </c>
      <c r="J348" s="259"/>
      <c r="K348" s="254"/>
      <c r="L348" s="254"/>
      <c r="M348" s="265"/>
      <c r="N348" s="132">
        <v>1.5</v>
      </c>
      <c r="O348" s="133">
        <v>2</v>
      </c>
      <c r="P348" s="133">
        <v>3</v>
      </c>
      <c r="Q348" s="134">
        <v>4</v>
      </c>
      <c r="R348" s="269"/>
      <c r="S348" s="156">
        <v>15000</v>
      </c>
      <c r="T348" s="269"/>
    </row>
    <row r="349" spans="1:20">
      <c r="A349" s="135" t="s">
        <v>135</v>
      </c>
      <c r="B349" s="136"/>
      <c r="C349" s="137">
        <v>12</v>
      </c>
      <c r="D349" s="137">
        <v>0</v>
      </c>
      <c r="E349" s="137">
        <v>18</v>
      </c>
      <c r="F349" s="137">
        <v>0</v>
      </c>
      <c r="G349" s="137">
        <v>19</v>
      </c>
      <c r="H349" s="137">
        <v>0</v>
      </c>
      <c r="I349" s="137">
        <v>21</v>
      </c>
      <c r="J349" s="137">
        <v>0</v>
      </c>
      <c r="K349" s="138">
        <f>((((E349-C349)*60)+(F349-D349))/60)+((((I349-G349)*60)+(J349-H349))/60)</f>
        <v>8</v>
      </c>
      <c r="L349" s="138">
        <f>IF(K349=0,0,IF(OR(B349="H",B349="OFF"),K349,IF(B349="",8,0)))</f>
        <v>8</v>
      </c>
      <c r="M349" s="136">
        <f t="shared" ref="M349:M379" si="72">IF(AND(B349="",K349&lt;=8),0,IF(AND(B349="",K349&gt;8),K349-L349,IF(OR(B349="H",B349="OFF"),L349,0)))</f>
        <v>0</v>
      </c>
      <c r="N349" s="139" t="str">
        <f>IF(M349=0,"",IF(AND(B349="",L349=8,M349&lt;=1),M349,IF(AND(M349&gt;1,B349=""),1,"")))</f>
        <v/>
      </c>
      <c r="O349" s="139" t="str">
        <f>IF(AND(B349="",M349&gt;1),M349-N349,IF(AND(B349="H",M349&lt;=5),M349,IF(AND(B349="OFF",M349&lt;=7),M349,IF(AND(B349="H",M349&gt;5),5,IF(AND(B349="OFF",M349&gt;7),7,"")))))</f>
        <v/>
      </c>
      <c r="P349" s="139" t="str">
        <f>IF(AND(B349="OFF",M349&gt;=8),1,IF(AND(B349="H",M349&gt;=6),1,""))</f>
        <v/>
      </c>
      <c r="Q349" s="139" t="str">
        <f>IF(AND(B349="H",M349&gt;=6),M349-6,IF(AND(B349="OFF",M349&gt;8),M349-8,""))</f>
        <v/>
      </c>
      <c r="R349" s="140">
        <f>(IF(N349="",0,(N349*$N$10)))+(IF(O349="",0,(O349*$O$10)))+(IF(P349="",0,(P349*$P$10)))+(IF(Q349="",0,(Q349*$Q$10)))</f>
        <v>0</v>
      </c>
      <c r="S349" s="141">
        <v>1</v>
      </c>
      <c r="T349" s="142"/>
    </row>
    <row r="350" spans="1:20">
      <c r="A350" s="135" t="s">
        <v>136</v>
      </c>
      <c r="B350" s="136"/>
      <c r="C350" s="137">
        <v>12</v>
      </c>
      <c r="D350" s="137">
        <v>0</v>
      </c>
      <c r="E350" s="137">
        <v>18</v>
      </c>
      <c r="F350" s="137">
        <v>0</v>
      </c>
      <c r="G350" s="137">
        <v>19</v>
      </c>
      <c r="H350" s="137">
        <v>0</v>
      </c>
      <c r="I350" s="137">
        <v>21</v>
      </c>
      <c r="J350" s="137">
        <v>0</v>
      </c>
      <c r="K350" s="138">
        <f>((((E350-C350)*60)+(F350-D350))/60)+((((I350-G350)*60)+(J350-H350))/60)</f>
        <v>8</v>
      </c>
      <c r="L350" s="138">
        <f t="shared" ref="L350:L378" si="73">IF(K350=0,0,IF(OR(B350="H",B350="OFF"),K350,IF(B350="",8,0)))</f>
        <v>8</v>
      </c>
      <c r="M350" s="136">
        <f t="shared" si="72"/>
        <v>0</v>
      </c>
      <c r="N350" s="139" t="str">
        <f>IF(M350=0,"",IF(AND(B350="",L350=8,M350&lt;=1),M350,IF(AND(M350&gt;1,B350=""),1,"")))</f>
        <v/>
      </c>
      <c r="O350" s="139" t="str">
        <f>IF(AND(B350="",M350&gt;1),M350-N350,IF(AND(B350="H",M350&lt;=5),M350,IF(AND(B350="OFF",M350&lt;=7),M350,IF(AND(B350="H",M350&gt;5),5,IF(AND(B350="OFF",M350&gt;7),7,"")))))</f>
        <v/>
      </c>
      <c r="P350" s="139" t="str">
        <f>IF(AND(B350="OFF",M350&gt;=8),1,IF(AND(B350="H",M350&gt;=6),1,""))</f>
        <v/>
      </c>
      <c r="Q350" s="139" t="str">
        <f>IF(AND(B350="H",M350&gt;=6),M350-6,IF(AND(B350="OFF",M350&gt;8),M350-8,""))</f>
        <v/>
      </c>
      <c r="R350" s="140">
        <f>(IF(N350="",0,(N350*$N$10)))+(IF(O350="",0,(O350*$O$10)))+(IF(P350="",0,(P350*$P$10)))+(IF(Q350="",0,(Q350*$Q$10)))</f>
        <v>0</v>
      </c>
      <c r="S350" s="141">
        <v>1</v>
      </c>
      <c r="T350" s="142"/>
    </row>
    <row r="351" spans="1:20">
      <c r="A351" s="135" t="s">
        <v>137</v>
      </c>
      <c r="B351" s="142"/>
      <c r="C351" s="137">
        <v>12</v>
      </c>
      <c r="D351" s="137">
        <v>0</v>
      </c>
      <c r="E351" s="137">
        <v>18</v>
      </c>
      <c r="F351" s="137">
        <v>0</v>
      </c>
      <c r="G351" s="137">
        <v>19</v>
      </c>
      <c r="H351" s="137">
        <v>0</v>
      </c>
      <c r="I351" s="137">
        <v>21</v>
      </c>
      <c r="J351" s="137">
        <v>0</v>
      </c>
      <c r="K351" s="138">
        <f t="shared" ref="K351:K379" si="74">((((E351-C351)*60)+(F351-D351))/60)+((((I351-G351)*60)+(J351-H351))/60)</f>
        <v>8</v>
      </c>
      <c r="L351" s="138">
        <f t="shared" si="73"/>
        <v>8</v>
      </c>
      <c r="M351" s="136">
        <f t="shared" si="72"/>
        <v>0</v>
      </c>
      <c r="N351" s="139" t="str">
        <f t="shared" ref="N351:N379" si="75">IF(M351=0,"",IF(AND(B351="",L351=8,M351&lt;=1),M351,IF(AND(M351&gt;1,B351=""),1,"")))</f>
        <v/>
      </c>
      <c r="O351" s="139" t="str">
        <f t="shared" ref="O351:O379" si="76">IF(AND(B351="",M351&gt;1),M351-N351,IF(AND(B351="H",M351&lt;=5),M351,IF(AND(B351="OFF",M351&lt;=7),M351,IF(AND(B351="H",M351&gt;5),5,IF(AND(B351="OFF",M351&gt;7),7,"")))))</f>
        <v/>
      </c>
      <c r="P351" s="139" t="str">
        <f t="shared" ref="P351:P379" si="77">IF(AND(B351="OFF",M351&gt;=8),1,IF(AND(B351="H",M351&gt;=6),1,""))</f>
        <v/>
      </c>
      <c r="Q351" s="139" t="str">
        <f t="shared" ref="Q351:Q379" si="78">IF(AND(B351="H",M351&gt;=6),M351-6,IF(AND(B351="OFF",M351&gt;8),M351-8,""))</f>
        <v/>
      </c>
      <c r="R351" s="140">
        <f t="shared" ref="R351:R379" si="79">(IF(N351="",0,(N351*$N$10)))+(IF(O351="",0,(O351*$O$10)))+(IF(P351="",0,(P351*$P$10)))+(IF(Q351="",0,(Q351*$Q$10)))</f>
        <v>0</v>
      </c>
      <c r="S351" s="141">
        <v>1</v>
      </c>
      <c r="T351" s="142"/>
    </row>
    <row r="352" spans="1:20">
      <c r="A352" s="135" t="s">
        <v>138</v>
      </c>
      <c r="B352" s="136"/>
      <c r="C352" s="137">
        <v>12</v>
      </c>
      <c r="D352" s="137">
        <v>0</v>
      </c>
      <c r="E352" s="137">
        <v>18</v>
      </c>
      <c r="F352" s="137">
        <v>0</v>
      </c>
      <c r="G352" s="137">
        <v>19</v>
      </c>
      <c r="H352" s="137">
        <v>0</v>
      </c>
      <c r="I352" s="137">
        <v>21</v>
      </c>
      <c r="J352" s="137">
        <v>0</v>
      </c>
      <c r="K352" s="138">
        <f t="shared" si="74"/>
        <v>8</v>
      </c>
      <c r="L352" s="138">
        <f t="shared" si="73"/>
        <v>8</v>
      </c>
      <c r="M352" s="136">
        <f t="shared" si="72"/>
        <v>0</v>
      </c>
      <c r="N352" s="139" t="str">
        <f t="shared" si="75"/>
        <v/>
      </c>
      <c r="O352" s="139" t="str">
        <f t="shared" si="76"/>
        <v/>
      </c>
      <c r="P352" s="139" t="str">
        <f t="shared" si="77"/>
        <v/>
      </c>
      <c r="Q352" s="139" t="str">
        <f t="shared" si="78"/>
        <v/>
      </c>
      <c r="R352" s="140">
        <f t="shared" si="79"/>
        <v>0</v>
      </c>
      <c r="S352" s="141">
        <v>1</v>
      </c>
      <c r="T352" s="142"/>
    </row>
    <row r="353" spans="1:20">
      <c r="A353" s="135" t="s">
        <v>139</v>
      </c>
      <c r="B353" s="136" t="s">
        <v>140</v>
      </c>
      <c r="C353" s="137"/>
      <c r="D353" s="137"/>
      <c r="E353" s="137"/>
      <c r="F353" s="137"/>
      <c r="G353" s="137"/>
      <c r="H353" s="137"/>
      <c r="I353" s="137"/>
      <c r="J353" s="137"/>
      <c r="K353" s="138">
        <f t="shared" si="74"/>
        <v>0</v>
      </c>
      <c r="L353" s="138">
        <f t="shared" si="73"/>
        <v>0</v>
      </c>
      <c r="M353" s="136">
        <f t="shared" si="72"/>
        <v>0</v>
      </c>
      <c r="N353" s="139" t="str">
        <f t="shared" si="75"/>
        <v/>
      </c>
      <c r="O353" s="139">
        <f t="shared" si="76"/>
        <v>0</v>
      </c>
      <c r="P353" s="139" t="str">
        <f t="shared" si="77"/>
        <v/>
      </c>
      <c r="Q353" s="139" t="str">
        <f t="shared" si="78"/>
        <v/>
      </c>
      <c r="R353" s="140">
        <f t="shared" si="79"/>
        <v>0</v>
      </c>
      <c r="S353" s="141"/>
      <c r="T353" s="142"/>
    </row>
    <row r="354" spans="1:20">
      <c r="A354" s="135" t="s">
        <v>141</v>
      </c>
      <c r="B354" s="136" t="s">
        <v>140</v>
      </c>
      <c r="C354" s="137"/>
      <c r="D354" s="137"/>
      <c r="E354" s="137"/>
      <c r="F354" s="137"/>
      <c r="G354" s="137"/>
      <c r="H354" s="137"/>
      <c r="I354" s="137"/>
      <c r="J354" s="137"/>
      <c r="K354" s="138">
        <f t="shared" si="74"/>
        <v>0</v>
      </c>
      <c r="L354" s="138">
        <f t="shared" si="73"/>
        <v>0</v>
      </c>
      <c r="M354" s="136">
        <f t="shared" si="72"/>
        <v>0</v>
      </c>
      <c r="N354" s="139" t="str">
        <f t="shared" si="75"/>
        <v/>
      </c>
      <c r="O354" s="139">
        <f t="shared" si="76"/>
        <v>0</v>
      </c>
      <c r="P354" s="139" t="str">
        <f t="shared" si="77"/>
        <v/>
      </c>
      <c r="Q354" s="139" t="str">
        <f t="shared" si="78"/>
        <v/>
      </c>
      <c r="R354" s="140">
        <f t="shared" si="79"/>
        <v>0</v>
      </c>
      <c r="S354" s="141"/>
      <c r="T354" s="142"/>
    </row>
    <row r="355" spans="1:20">
      <c r="A355" s="135" t="s">
        <v>142</v>
      </c>
      <c r="B355" s="136" t="s">
        <v>140</v>
      </c>
      <c r="C355" s="137"/>
      <c r="D355" s="137"/>
      <c r="E355" s="137"/>
      <c r="F355" s="137"/>
      <c r="G355" s="137"/>
      <c r="H355" s="137"/>
      <c r="I355" s="137"/>
      <c r="J355" s="137"/>
      <c r="K355" s="138">
        <f t="shared" si="74"/>
        <v>0</v>
      </c>
      <c r="L355" s="138">
        <f t="shared" si="73"/>
        <v>0</v>
      </c>
      <c r="M355" s="136">
        <f t="shared" si="72"/>
        <v>0</v>
      </c>
      <c r="N355" s="139" t="str">
        <f t="shared" si="75"/>
        <v/>
      </c>
      <c r="O355" s="139">
        <f t="shared" si="76"/>
        <v>0</v>
      </c>
      <c r="P355" s="139" t="str">
        <f t="shared" si="77"/>
        <v/>
      </c>
      <c r="Q355" s="139" t="str">
        <f t="shared" si="78"/>
        <v/>
      </c>
      <c r="R355" s="140">
        <f t="shared" si="79"/>
        <v>0</v>
      </c>
      <c r="S355" s="141"/>
      <c r="T355" s="142"/>
    </row>
    <row r="356" spans="1:20">
      <c r="A356" s="135" t="s">
        <v>143</v>
      </c>
      <c r="B356" s="136"/>
      <c r="C356" s="137">
        <v>7</v>
      </c>
      <c r="D356" s="137">
        <v>0</v>
      </c>
      <c r="E356" s="137">
        <v>12</v>
      </c>
      <c r="F356" s="137">
        <v>0</v>
      </c>
      <c r="G356" s="137">
        <v>13</v>
      </c>
      <c r="H356" s="137">
        <v>0</v>
      </c>
      <c r="I356" s="137">
        <v>16</v>
      </c>
      <c r="J356" s="137">
        <v>0</v>
      </c>
      <c r="K356" s="138">
        <f t="shared" si="74"/>
        <v>8</v>
      </c>
      <c r="L356" s="138">
        <f t="shared" si="73"/>
        <v>8</v>
      </c>
      <c r="M356" s="136">
        <f t="shared" si="72"/>
        <v>0</v>
      </c>
      <c r="N356" s="139" t="str">
        <f t="shared" si="75"/>
        <v/>
      </c>
      <c r="O356" s="139" t="str">
        <f t="shared" si="76"/>
        <v/>
      </c>
      <c r="P356" s="139" t="str">
        <f t="shared" si="77"/>
        <v/>
      </c>
      <c r="Q356" s="139" t="str">
        <f t="shared" si="78"/>
        <v/>
      </c>
      <c r="R356" s="140">
        <f t="shared" si="79"/>
        <v>0</v>
      </c>
      <c r="S356" s="141">
        <v>1</v>
      </c>
      <c r="T356" s="142"/>
    </row>
    <row r="357" spans="1:20">
      <c r="A357" s="135" t="s">
        <v>144</v>
      </c>
      <c r="B357" s="136"/>
      <c r="C357" s="137">
        <v>7</v>
      </c>
      <c r="D357" s="137">
        <v>0</v>
      </c>
      <c r="E357" s="137">
        <v>12</v>
      </c>
      <c r="F357" s="137">
        <v>0</v>
      </c>
      <c r="G357" s="137">
        <v>13</v>
      </c>
      <c r="H357" s="137">
        <v>0</v>
      </c>
      <c r="I357" s="137">
        <v>16</v>
      </c>
      <c r="J357" s="137">
        <v>0</v>
      </c>
      <c r="K357" s="138">
        <f t="shared" si="74"/>
        <v>8</v>
      </c>
      <c r="L357" s="138">
        <f t="shared" si="73"/>
        <v>8</v>
      </c>
      <c r="M357" s="136">
        <f t="shared" si="72"/>
        <v>0</v>
      </c>
      <c r="N357" s="139" t="str">
        <f t="shared" si="75"/>
        <v/>
      </c>
      <c r="O357" s="139" t="str">
        <f t="shared" si="76"/>
        <v/>
      </c>
      <c r="P357" s="139" t="str">
        <f t="shared" si="77"/>
        <v/>
      </c>
      <c r="Q357" s="139" t="str">
        <f t="shared" si="78"/>
        <v/>
      </c>
      <c r="R357" s="140">
        <f t="shared" si="79"/>
        <v>0</v>
      </c>
      <c r="S357" s="141">
        <v>1</v>
      </c>
      <c r="T357" s="142"/>
    </row>
    <row r="358" spans="1:20">
      <c r="A358" s="135" t="s">
        <v>145</v>
      </c>
      <c r="B358" s="142"/>
      <c r="C358" s="137">
        <v>7</v>
      </c>
      <c r="D358" s="137">
        <v>0</v>
      </c>
      <c r="E358" s="137">
        <v>12</v>
      </c>
      <c r="F358" s="137">
        <v>0</v>
      </c>
      <c r="G358" s="137">
        <v>13</v>
      </c>
      <c r="H358" s="137">
        <v>0</v>
      </c>
      <c r="I358" s="137">
        <v>16</v>
      </c>
      <c r="J358" s="137">
        <v>0</v>
      </c>
      <c r="K358" s="138">
        <f t="shared" si="74"/>
        <v>8</v>
      </c>
      <c r="L358" s="138">
        <f t="shared" si="73"/>
        <v>8</v>
      </c>
      <c r="M358" s="136">
        <f t="shared" si="72"/>
        <v>0</v>
      </c>
      <c r="N358" s="139" t="str">
        <f t="shared" si="75"/>
        <v/>
      </c>
      <c r="O358" s="139" t="str">
        <f t="shared" si="76"/>
        <v/>
      </c>
      <c r="P358" s="139" t="str">
        <f t="shared" si="77"/>
        <v/>
      </c>
      <c r="Q358" s="139" t="str">
        <f t="shared" si="78"/>
        <v/>
      </c>
      <c r="R358" s="140">
        <f t="shared" si="79"/>
        <v>0</v>
      </c>
      <c r="S358" s="141">
        <v>1</v>
      </c>
      <c r="T358" s="142"/>
    </row>
    <row r="359" spans="1:20">
      <c r="A359" s="135" t="s">
        <v>146</v>
      </c>
      <c r="B359" s="142"/>
      <c r="C359" s="137">
        <v>7</v>
      </c>
      <c r="D359" s="137">
        <v>0</v>
      </c>
      <c r="E359" s="137">
        <v>12</v>
      </c>
      <c r="F359" s="137">
        <v>0</v>
      </c>
      <c r="G359" s="137">
        <v>13</v>
      </c>
      <c r="H359" s="137">
        <v>0</v>
      </c>
      <c r="I359" s="137">
        <v>16</v>
      </c>
      <c r="J359" s="137">
        <v>0</v>
      </c>
      <c r="K359" s="138">
        <f t="shared" si="74"/>
        <v>8</v>
      </c>
      <c r="L359" s="138">
        <f t="shared" si="73"/>
        <v>8</v>
      </c>
      <c r="M359" s="136">
        <f t="shared" si="72"/>
        <v>0</v>
      </c>
      <c r="N359" s="139" t="str">
        <f t="shared" si="75"/>
        <v/>
      </c>
      <c r="O359" s="139" t="str">
        <f t="shared" si="76"/>
        <v/>
      </c>
      <c r="P359" s="139" t="str">
        <f t="shared" si="77"/>
        <v/>
      </c>
      <c r="Q359" s="139" t="str">
        <f t="shared" si="78"/>
        <v/>
      </c>
      <c r="R359" s="140">
        <f t="shared" si="79"/>
        <v>0</v>
      </c>
      <c r="S359" s="141">
        <v>1</v>
      </c>
      <c r="T359" s="142"/>
    </row>
    <row r="360" spans="1:20" s="168" customFormat="1">
      <c r="A360" s="160" t="s">
        <v>147</v>
      </c>
      <c r="B360" s="161"/>
      <c r="C360" s="162">
        <v>7</v>
      </c>
      <c r="D360" s="162">
        <v>0</v>
      </c>
      <c r="E360" s="162">
        <v>12</v>
      </c>
      <c r="F360" s="162">
        <v>0</v>
      </c>
      <c r="G360" s="162">
        <v>13</v>
      </c>
      <c r="H360" s="162">
        <v>0</v>
      </c>
      <c r="I360" s="162">
        <v>19</v>
      </c>
      <c r="J360" s="162">
        <v>0</v>
      </c>
      <c r="K360" s="163">
        <f t="shared" si="74"/>
        <v>11</v>
      </c>
      <c r="L360" s="163">
        <f t="shared" si="73"/>
        <v>8</v>
      </c>
      <c r="M360" s="161">
        <f t="shared" si="72"/>
        <v>3</v>
      </c>
      <c r="N360" s="164">
        <f t="shared" si="75"/>
        <v>1</v>
      </c>
      <c r="O360" s="164">
        <f t="shared" si="76"/>
        <v>2</v>
      </c>
      <c r="P360" s="164" t="str">
        <f t="shared" si="77"/>
        <v/>
      </c>
      <c r="Q360" s="164" t="str">
        <f t="shared" si="78"/>
        <v/>
      </c>
      <c r="R360" s="165">
        <f t="shared" si="79"/>
        <v>5.5</v>
      </c>
      <c r="S360" s="166">
        <v>1</v>
      </c>
      <c r="T360" s="167"/>
    </row>
    <row r="361" spans="1:20" s="168" customFormat="1">
      <c r="A361" s="160" t="s">
        <v>148</v>
      </c>
      <c r="B361" s="161" t="s">
        <v>140</v>
      </c>
      <c r="C361" s="162">
        <v>7</v>
      </c>
      <c r="D361" s="162">
        <v>0</v>
      </c>
      <c r="E361" s="162">
        <v>12</v>
      </c>
      <c r="F361" s="162">
        <v>0</v>
      </c>
      <c r="G361" s="162">
        <v>13</v>
      </c>
      <c r="H361" s="162">
        <v>0</v>
      </c>
      <c r="I361" s="162">
        <v>19</v>
      </c>
      <c r="J361" s="162">
        <v>0</v>
      </c>
      <c r="K361" s="163">
        <f t="shared" si="74"/>
        <v>11</v>
      </c>
      <c r="L361" s="163">
        <f t="shared" si="73"/>
        <v>11</v>
      </c>
      <c r="M361" s="161">
        <f t="shared" si="72"/>
        <v>11</v>
      </c>
      <c r="N361" s="164" t="str">
        <f t="shared" si="75"/>
        <v/>
      </c>
      <c r="O361" s="164">
        <f t="shared" si="76"/>
        <v>7</v>
      </c>
      <c r="P361" s="164">
        <f t="shared" si="77"/>
        <v>1</v>
      </c>
      <c r="Q361" s="164">
        <f t="shared" si="78"/>
        <v>3</v>
      </c>
      <c r="R361" s="165">
        <f t="shared" si="79"/>
        <v>29</v>
      </c>
      <c r="S361" s="166">
        <v>1</v>
      </c>
      <c r="T361" s="167"/>
    </row>
    <row r="362" spans="1:20" s="168" customFormat="1">
      <c r="A362" s="160" t="s">
        <v>149</v>
      </c>
      <c r="B362" s="161" t="s">
        <v>140</v>
      </c>
      <c r="C362" s="162">
        <v>7</v>
      </c>
      <c r="D362" s="162">
        <v>0</v>
      </c>
      <c r="E362" s="162">
        <v>12</v>
      </c>
      <c r="F362" s="162">
        <v>0</v>
      </c>
      <c r="G362" s="162">
        <v>13</v>
      </c>
      <c r="H362" s="162">
        <v>0</v>
      </c>
      <c r="I362" s="162">
        <v>16</v>
      </c>
      <c r="J362" s="162">
        <v>0</v>
      </c>
      <c r="K362" s="163">
        <f t="shared" si="74"/>
        <v>8</v>
      </c>
      <c r="L362" s="163">
        <f t="shared" si="73"/>
        <v>8</v>
      </c>
      <c r="M362" s="161">
        <f t="shared" si="72"/>
        <v>8</v>
      </c>
      <c r="N362" s="164" t="str">
        <f t="shared" si="75"/>
        <v/>
      </c>
      <c r="O362" s="164">
        <f t="shared" si="76"/>
        <v>7</v>
      </c>
      <c r="P362" s="164">
        <f t="shared" si="77"/>
        <v>1</v>
      </c>
      <c r="Q362" s="164" t="str">
        <f t="shared" si="78"/>
        <v/>
      </c>
      <c r="R362" s="165">
        <f t="shared" si="79"/>
        <v>17</v>
      </c>
      <c r="S362" s="166">
        <v>1</v>
      </c>
      <c r="T362" s="167"/>
    </row>
    <row r="363" spans="1:20">
      <c r="A363" s="135" t="s">
        <v>150</v>
      </c>
      <c r="B363" s="136"/>
      <c r="C363" s="137">
        <v>7</v>
      </c>
      <c r="D363" s="137">
        <v>0</v>
      </c>
      <c r="E363" s="137">
        <v>12</v>
      </c>
      <c r="F363" s="137">
        <v>0</v>
      </c>
      <c r="G363" s="137">
        <v>13</v>
      </c>
      <c r="H363" s="137">
        <v>0</v>
      </c>
      <c r="I363" s="137">
        <v>16</v>
      </c>
      <c r="J363" s="137">
        <v>0</v>
      </c>
      <c r="K363" s="138">
        <f t="shared" si="74"/>
        <v>8</v>
      </c>
      <c r="L363" s="138">
        <f t="shared" si="73"/>
        <v>8</v>
      </c>
      <c r="M363" s="136">
        <f t="shared" si="72"/>
        <v>0</v>
      </c>
      <c r="N363" s="139" t="str">
        <f t="shared" si="75"/>
        <v/>
      </c>
      <c r="O363" s="139" t="str">
        <f t="shared" si="76"/>
        <v/>
      </c>
      <c r="P363" s="139" t="str">
        <f t="shared" si="77"/>
        <v/>
      </c>
      <c r="Q363" s="139" t="str">
        <f t="shared" si="78"/>
        <v/>
      </c>
      <c r="R363" s="140">
        <f t="shared" si="79"/>
        <v>0</v>
      </c>
      <c r="S363" s="141">
        <v>1</v>
      </c>
      <c r="T363" s="142"/>
    </row>
    <row r="364" spans="1:20">
      <c r="A364" s="135" t="s">
        <v>151</v>
      </c>
      <c r="B364" s="136"/>
      <c r="C364" s="137">
        <v>7</v>
      </c>
      <c r="D364" s="137">
        <v>0</v>
      </c>
      <c r="E364" s="137">
        <v>12</v>
      </c>
      <c r="F364" s="137">
        <v>0</v>
      </c>
      <c r="G364" s="137">
        <v>13</v>
      </c>
      <c r="H364" s="137">
        <v>0</v>
      </c>
      <c r="I364" s="137">
        <v>16</v>
      </c>
      <c r="J364" s="137">
        <v>0</v>
      </c>
      <c r="K364" s="138">
        <f t="shared" si="74"/>
        <v>8</v>
      </c>
      <c r="L364" s="138">
        <f t="shared" si="73"/>
        <v>8</v>
      </c>
      <c r="M364" s="136">
        <f t="shared" si="72"/>
        <v>0</v>
      </c>
      <c r="N364" s="139" t="str">
        <f t="shared" si="75"/>
        <v/>
      </c>
      <c r="O364" s="139" t="str">
        <f t="shared" si="76"/>
        <v/>
      </c>
      <c r="P364" s="139" t="str">
        <f t="shared" si="77"/>
        <v/>
      </c>
      <c r="Q364" s="139" t="str">
        <f t="shared" si="78"/>
        <v/>
      </c>
      <c r="R364" s="140">
        <f t="shared" si="79"/>
        <v>0</v>
      </c>
      <c r="S364" s="141">
        <v>1</v>
      </c>
      <c r="T364" s="142"/>
    </row>
    <row r="365" spans="1:20">
      <c r="A365" s="135" t="s">
        <v>152</v>
      </c>
      <c r="B365" s="142"/>
      <c r="C365" s="137">
        <v>7</v>
      </c>
      <c r="D365" s="137">
        <v>0</v>
      </c>
      <c r="E365" s="137">
        <v>12</v>
      </c>
      <c r="F365" s="137">
        <v>0</v>
      </c>
      <c r="G365" s="137">
        <v>13</v>
      </c>
      <c r="H365" s="137">
        <v>0</v>
      </c>
      <c r="I365" s="137">
        <v>16</v>
      </c>
      <c r="J365" s="137">
        <v>0</v>
      </c>
      <c r="K365" s="138">
        <f t="shared" si="74"/>
        <v>8</v>
      </c>
      <c r="L365" s="138">
        <f t="shared" si="73"/>
        <v>8</v>
      </c>
      <c r="M365" s="136">
        <f t="shared" si="72"/>
        <v>0</v>
      </c>
      <c r="N365" s="139" t="str">
        <f t="shared" si="75"/>
        <v/>
      </c>
      <c r="O365" s="139" t="str">
        <f t="shared" si="76"/>
        <v/>
      </c>
      <c r="P365" s="139" t="str">
        <f t="shared" si="77"/>
        <v/>
      </c>
      <c r="Q365" s="139" t="str">
        <f t="shared" si="78"/>
        <v/>
      </c>
      <c r="R365" s="140">
        <f t="shared" si="79"/>
        <v>0</v>
      </c>
      <c r="S365" s="141">
        <v>1</v>
      </c>
      <c r="T365" s="142"/>
    </row>
    <row r="366" spans="1:20">
      <c r="A366" s="135" t="s">
        <v>153</v>
      </c>
      <c r="B366" s="142"/>
      <c r="C366" s="137">
        <v>7</v>
      </c>
      <c r="D366" s="137">
        <v>0</v>
      </c>
      <c r="E366" s="137">
        <v>12</v>
      </c>
      <c r="F366" s="137">
        <v>0</v>
      </c>
      <c r="G366" s="137">
        <v>13</v>
      </c>
      <c r="H366" s="137">
        <v>0</v>
      </c>
      <c r="I366" s="137">
        <v>16</v>
      </c>
      <c r="J366" s="137">
        <v>0</v>
      </c>
      <c r="K366" s="138">
        <f t="shared" si="74"/>
        <v>8</v>
      </c>
      <c r="L366" s="138">
        <f t="shared" si="73"/>
        <v>8</v>
      </c>
      <c r="M366" s="136">
        <f t="shared" si="72"/>
        <v>0</v>
      </c>
      <c r="N366" s="139" t="str">
        <f t="shared" si="75"/>
        <v/>
      </c>
      <c r="O366" s="139" t="str">
        <f t="shared" si="76"/>
        <v/>
      </c>
      <c r="P366" s="139" t="str">
        <f t="shared" si="77"/>
        <v/>
      </c>
      <c r="Q366" s="139" t="str">
        <f t="shared" si="78"/>
        <v/>
      </c>
      <c r="R366" s="140">
        <f t="shared" si="79"/>
        <v>0</v>
      </c>
      <c r="S366" s="141">
        <v>1</v>
      </c>
      <c r="T366" s="142"/>
    </row>
    <row r="367" spans="1:20">
      <c r="A367" s="135" t="s">
        <v>154</v>
      </c>
      <c r="B367" s="136"/>
      <c r="C367" s="137">
        <v>7</v>
      </c>
      <c r="D367" s="137">
        <v>0</v>
      </c>
      <c r="E367" s="137">
        <v>12</v>
      </c>
      <c r="F367" s="137">
        <v>0</v>
      </c>
      <c r="G367" s="137">
        <v>13</v>
      </c>
      <c r="H367" s="137">
        <v>0</v>
      </c>
      <c r="I367" s="137">
        <v>16</v>
      </c>
      <c r="J367" s="137">
        <v>0</v>
      </c>
      <c r="K367" s="138">
        <f t="shared" si="74"/>
        <v>8</v>
      </c>
      <c r="L367" s="138">
        <f t="shared" si="73"/>
        <v>8</v>
      </c>
      <c r="M367" s="136">
        <f t="shared" si="72"/>
        <v>0</v>
      </c>
      <c r="N367" s="139" t="str">
        <f t="shared" si="75"/>
        <v/>
      </c>
      <c r="O367" s="139" t="str">
        <f t="shared" si="76"/>
        <v/>
      </c>
      <c r="P367" s="139" t="str">
        <f t="shared" si="77"/>
        <v/>
      </c>
      <c r="Q367" s="139" t="str">
        <f t="shared" si="78"/>
        <v/>
      </c>
      <c r="R367" s="140">
        <f t="shared" si="79"/>
        <v>0</v>
      </c>
      <c r="S367" s="141">
        <v>1</v>
      </c>
      <c r="T367" s="142"/>
    </row>
    <row r="368" spans="1:20" s="168" customFormat="1">
      <c r="A368" s="160" t="s">
        <v>155</v>
      </c>
      <c r="B368" s="161" t="s">
        <v>140</v>
      </c>
      <c r="C368" s="162">
        <v>13</v>
      </c>
      <c r="D368" s="162">
        <v>0</v>
      </c>
      <c r="E368" s="162">
        <v>15</v>
      </c>
      <c r="F368" s="162">
        <v>0</v>
      </c>
      <c r="G368" s="162">
        <v>16</v>
      </c>
      <c r="H368" s="162">
        <v>0</v>
      </c>
      <c r="I368" s="162">
        <v>21</v>
      </c>
      <c r="J368" s="162">
        <v>0</v>
      </c>
      <c r="K368" s="163">
        <f t="shared" si="74"/>
        <v>7</v>
      </c>
      <c r="L368" s="163">
        <f t="shared" si="73"/>
        <v>7</v>
      </c>
      <c r="M368" s="161">
        <f t="shared" si="72"/>
        <v>7</v>
      </c>
      <c r="N368" s="164" t="str">
        <f t="shared" si="75"/>
        <v/>
      </c>
      <c r="O368" s="164">
        <f t="shared" si="76"/>
        <v>7</v>
      </c>
      <c r="P368" s="164" t="str">
        <f t="shared" si="77"/>
        <v/>
      </c>
      <c r="Q368" s="164" t="str">
        <f t="shared" si="78"/>
        <v/>
      </c>
      <c r="R368" s="165">
        <f t="shared" si="79"/>
        <v>14</v>
      </c>
      <c r="S368" s="166">
        <v>1</v>
      </c>
      <c r="T368" s="167"/>
    </row>
    <row r="369" spans="1:20" s="168" customFormat="1">
      <c r="A369" s="160" t="s">
        <v>156</v>
      </c>
      <c r="B369" s="161" t="s">
        <v>140</v>
      </c>
      <c r="C369" s="162">
        <v>7</v>
      </c>
      <c r="D369" s="162">
        <v>0</v>
      </c>
      <c r="E369" s="162">
        <v>12</v>
      </c>
      <c r="F369" s="162">
        <v>0</v>
      </c>
      <c r="G369" s="162">
        <v>13</v>
      </c>
      <c r="H369" s="162">
        <v>0</v>
      </c>
      <c r="I369" s="162">
        <v>16</v>
      </c>
      <c r="J369" s="162">
        <v>0</v>
      </c>
      <c r="K369" s="163">
        <f t="shared" si="74"/>
        <v>8</v>
      </c>
      <c r="L369" s="163">
        <f t="shared" si="73"/>
        <v>8</v>
      </c>
      <c r="M369" s="161">
        <f t="shared" si="72"/>
        <v>8</v>
      </c>
      <c r="N369" s="164" t="str">
        <f t="shared" si="75"/>
        <v/>
      </c>
      <c r="O369" s="164">
        <f t="shared" si="76"/>
        <v>7</v>
      </c>
      <c r="P369" s="164">
        <f t="shared" si="77"/>
        <v>1</v>
      </c>
      <c r="Q369" s="164" t="str">
        <f t="shared" si="78"/>
        <v/>
      </c>
      <c r="R369" s="165">
        <f t="shared" si="79"/>
        <v>17</v>
      </c>
      <c r="S369" s="166">
        <v>1</v>
      </c>
      <c r="T369" s="167"/>
    </row>
    <row r="370" spans="1:20">
      <c r="A370" s="135" t="s">
        <v>157</v>
      </c>
      <c r="B370" s="136"/>
      <c r="C370" s="137">
        <v>12</v>
      </c>
      <c r="D370" s="137">
        <v>0</v>
      </c>
      <c r="E370" s="137">
        <v>18</v>
      </c>
      <c r="F370" s="137">
        <v>0</v>
      </c>
      <c r="G370" s="137">
        <v>19</v>
      </c>
      <c r="H370" s="137">
        <v>0</v>
      </c>
      <c r="I370" s="137">
        <v>21</v>
      </c>
      <c r="J370" s="137">
        <v>0</v>
      </c>
      <c r="K370" s="138">
        <f t="shared" si="74"/>
        <v>8</v>
      </c>
      <c r="L370" s="138">
        <f t="shared" si="73"/>
        <v>8</v>
      </c>
      <c r="M370" s="136">
        <f t="shared" si="72"/>
        <v>0</v>
      </c>
      <c r="N370" s="139" t="str">
        <f t="shared" si="75"/>
        <v/>
      </c>
      <c r="O370" s="139" t="str">
        <f t="shared" si="76"/>
        <v/>
      </c>
      <c r="P370" s="139" t="str">
        <f t="shared" si="77"/>
        <v/>
      </c>
      <c r="Q370" s="139" t="str">
        <f t="shared" si="78"/>
        <v/>
      </c>
      <c r="R370" s="140">
        <f t="shared" si="79"/>
        <v>0</v>
      </c>
      <c r="S370" s="141">
        <v>1</v>
      </c>
      <c r="T370" s="142"/>
    </row>
    <row r="371" spans="1:20">
      <c r="A371" s="135" t="s">
        <v>158</v>
      </c>
      <c r="B371" s="142"/>
      <c r="C371" s="137">
        <v>12</v>
      </c>
      <c r="D371" s="137">
        <v>0</v>
      </c>
      <c r="E371" s="137">
        <v>18</v>
      </c>
      <c r="F371" s="137">
        <v>0</v>
      </c>
      <c r="G371" s="137">
        <v>19</v>
      </c>
      <c r="H371" s="137">
        <v>0</v>
      </c>
      <c r="I371" s="137">
        <v>21</v>
      </c>
      <c r="J371" s="137">
        <v>0</v>
      </c>
      <c r="K371" s="138">
        <f t="shared" si="74"/>
        <v>8</v>
      </c>
      <c r="L371" s="138">
        <f t="shared" si="73"/>
        <v>8</v>
      </c>
      <c r="M371" s="136">
        <f t="shared" si="72"/>
        <v>0</v>
      </c>
      <c r="N371" s="139" t="str">
        <f t="shared" si="75"/>
        <v/>
      </c>
      <c r="O371" s="139" t="str">
        <f t="shared" si="76"/>
        <v/>
      </c>
      <c r="P371" s="139" t="str">
        <f t="shared" si="77"/>
        <v/>
      </c>
      <c r="Q371" s="139" t="str">
        <f t="shared" si="78"/>
        <v/>
      </c>
      <c r="R371" s="140">
        <f t="shared" si="79"/>
        <v>0</v>
      </c>
      <c r="S371" s="141">
        <v>1</v>
      </c>
      <c r="T371" s="142"/>
    </row>
    <row r="372" spans="1:20">
      <c r="A372" s="135" t="s">
        <v>159</v>
      </c>
      <c r="B372" s="142"/>
      <c r="C372" s="137">
        <v>12</v>
      </c>
      <c r="D372" s="137">
        <v>0</v>
      </c>
      <c r="E372" s="137">
        <v>18</v>
      </c>
      <c r="F372" s="137">
        <v>0</v>
      </c>
      <c r="G372" s="137">
        <v>19</v>
      </c>
      <c r="H372" s="137">
        <v>0</v>
      </c>
      <c r="I372" s="137">
        <v>21</v>
      </c>
      <c r="J372" s="137">
        <v>0</v>
      </c>
      <c r="K372" s="138">
        <f t="shared" si="74"/>
        <v>8</v>
      </c>
      <c r="L372" s="138">
        <f t="shared" si="73"/>
        <v>8</v>
      </c>
      <c r="M372" s="136">
        <f t="shared" si="72"/>
        <v>0</v>
      </c>
      <c r="N372" s="139" t="str">
        <f t="shared" si="75"/>
        <v/>
      </c>
      <c r="O372" s="139" t="str">
        <f t="shared" si="76"/>
        <v/>
      </c>
      <c r="P372" s="139" t="str">
        <f t="shared" si="77"/>
        <v/>
      </c>
      <c r="Q372" s="139" t="str">
        <f t="shared" si="78"/>
        <v/>
      </c>
      <c r="R372" s="140">
        <f t="shared" si="79"/>
        <v>0</v>
      </c>
      <c r="S372" s="141">
        <v>1</v>
      </c>
      <c r="T372" s="142"/>
    </row>
    <row r="373" spans="1:20">
      <c r="A373" s="135" t="s">
        <v>160</v>
      </c>
      <c r="B373" s="136"/>
      <c r="C373" s="137">
        <v>12</v>
      </c>
      <c r="D373" s="137">
        <v>0</v>
      </c>
      <c r="E373" s="137">
        <v>18</v>
      </c>
      <c r="F373" s="137">
        <v>0</v>
      </c>
      <c r="G373" s="137">
        <v>19</v>
      </c>
      <c r="H373" s="137">
        <v>0</v>
      </c>
      <c r="I373" s="137">
        <v>21</v>
      </c>
      <c r="J373" s="137">
        <v>0</v>
      </c>
      <c r="K373" s="138">
        <f t="shared" si="74"/>
        <v>8</v>
      </c>
      <c r="L373" s="138">
        <f t="shared" si="73"/>
        <v>8</v>
      </c>
      <c r="M373" s="136">
        <f t="shared" si="72"/>
        <v>0</v>
      </c>
      <c r="N373" s="139" t="str">
        <f t="shared" si="75"/>
        <v/>
      </c>
      <c r="O373" s="139" t="str">
        <f t="shared" si="76"/>
        <v/>
      </c>
      <c r="P373" s="139" t="str">
        <f t="shared" si="77"/>
        <v/>
      </c>
      <c r="Q373" s="139" t="str">
        <f t="shared" si="78"/>
        <v/>
      </c>
      <c r="R373" s="140">
        <f t="shared" si="79"/>
        <v>0</v>
      </c>
      <c r="S373" s="141">
        <v>1</v>
      </c>
      <c r="T373" s="142"/>
    </row>
    <row r="374" spans="1:20">
      <c r="A374" s="135" t="s">
        <v>161</v>
      </c>
      <c r="B374" s="136"/>
      <c r="C374" s="137">
        <v>12</v>
      </c>
      <c r="D374" s="137">
        <v>0</v>
      </c>
      <c r="E374" s="137">
        <v>18</v>
      </c>
      <c r="F374" s="137">
        <v>0</v>
      </c>
      <c r="G374" s="137">
        <v>19</v>
      </c>
      <c r="H374" s="137">
        <v>0</v>
      </c>
      <c r="I374" s="137">
        <v>21</v>
      </c>
      <c r="J374" s="137">
        <v>0</v>
      </c>
      <c r="K374" s="138">
        <f t="shared" si="74"/>
        <v>8</v>
      </c>
      <c r="L374" s="138">
        <f t="shared" si="73"/>
        <v>8</v>
      </c>
      <c r="M374" s="136">
        <f t="shared" si="72"/>
        <v>0</v>
      </c>
      <c r="N374" s="139" t="str">
        <f t="shared" si="75"/>
        <v/>
      </c>
      <c r="O374" s="139" t="str">
        <f t="shared" si="76"/>
        <v/>
      </c>
      <c r="P374" s="139" t="str">
        <f t="shared" si="77"/>
        <v/>
      </c>
      <c r="Q374" s="139" t="str">
        <f t="shared" si="78"/>
        <v/>
      </c>
      <c r="R374" s="140">
        <f t="shared" si="79"/>
        <v>0</v>
      </c>
      <c r="S374" s="141">
        <v>1</v>
      </c>
      <c r="T374" s="142"/>
    </row>
    <row r="375" spans="1:20">
      <c r="A375" s="135" t="s">
        <v>162</v>
      </c>
      <c r="B375" s="136" t="s">
        <v>140</v>
      </c>
      <c r="C375" s="137"/>
      <c r="D375" s="137"/>
      <c r="E375" s="137"/>
      <c r="F375" s="137"/>
      <c r="G375" s="137"/>
      <c r="H375" s="137"/>
      <c r="I375" s="137"/>
      <c r="J375" s="137"/>
      <c r="K375" s="138">
        <f t="shared" si="74"/>
        <v>0</v>
      </c>
      <c r="L375" s="138">
        <f t="shared" si="73"/>
        <v>0</v>
      </c>
      <c r="M375" s="136">
        <f t="shared" si="72"/>
        <v>0</v>
      </c>
      <c r="N375" s="139" t="str">
        <f t="shared" si="75"/>
        <v/>
      </c>
      <c r="O375" s="139">
        <f t="shared" si="76"/>
        <v>0</v>
      </c>
      <c r="P375" s="139" t="str">
        <f t="shared" si="77"/>
        <v/>
      </c>
      <c r="Q375" s="139" t="str">
        <f t="shared" si="78"/>
        <v/>
      </c>
      <c r="R375" s="140">
        <f t="shared" si="79"/>
        <v>0</v>
      </c>
      <c r="S375" s="141"/>
      <c r="T375" s="142"/>
    </row>
    <row r="376" spans="1:20">
      <c r="A376" s="135" t="s">
        <v>163</v>
      </c>
      <c r="B376" s="136" t="s">
        <v>140</v>
      </c>
      <c r="C376" s="137"/>
      <c r="D376" s="137"/>
      <c r="E376" s="137"/>
      <c r="F376" s="137"/>
      <c r="G376" s="137"/>
      <c r="H376" s="137"/>
      <c r="I376" s="137"/>
      <c r="J376" s="137"/>
      <c r="K376" s="138">
        <f t="shared" si="74"/>
        <v>0</v>
      </c>
      <c r="L376" s="138">
        <f t="shared" si="73"/>
        <v>0</v>
      </c>
      <c r="M376" s="136">
        <f t="shared" si="72"/>
        <v>0</v>
      </c>
      <c r="N376" s="139" t="str">
        <f t="shared" si="75"/>
        <v/>
      </c>
      <c r="O376" s="139">
        <f t="shared" si="76"/>
        <v>0</v>
      </c>
      <c r="P376" s="139" t="str">
        <f t="shared" si="77"/>
        <v/>
      </c>
      <c r="Q376" s="139" t="str">
        <f t="shared" si="78"/>
        <v/>
      </c>
      <c r="R376" s="140">
        <f t="shared" si="79"/>
        <v>0</v>
      </c>
      <c r="S376" s="141"/>
      <c r="T376" s="142"/>
    </row>
    <row r="377" spans="1:20">
      <c r="A377" s="135" t="s">
        <v>164</v>
      </c>
      <c r="B377" s="136"/>
      <c r="C377" s="137">
        <v>12</v>
      </c>
      <c r="D377" s="137">
        <v>0</v>
      </c>
      <c r="E377" s="137">
        <v>18</v>
      </c>
      <c r="F377" s="137">
        <v>0</v>
      </c>
      <c r="G377" s="137">
        <v>19</v>
      </c>
      <c r="H377" s="137">
        <v>0</v>
      </c>
      <c r="I377" s="137">
        <v>21</v>
      </c>
      <c r="J377" s="137">
        <v>0</v>
      </c>
      <c r="K377" s="138">
        <f t="shared" si="74"/>
        <v>8</v>
      </c>
      <c r="L377" s="138">
        <f t="shared" si="73"/>
        <v>8</v>
      </c>
      <c r="M377" s="136">
        <f t="shared" si="72"/>
        <v>0</v>
      </c>
      <c r="N377" s="139" t="str">
        <f t="shared" si="75"/>
        <v/>
      </c>
      <c r="O377" s="139" t="str">
        <f t="shared" si="76"/>
        <v/>
      </c>
      <c r="P377" s="139" t="str">
        <f t="shared" si="77"/>
        <v/>
      </c>
      <c r="Q377" s="139" t="str">
        <f t="shared" si="78"/>
        <v/>
      </c>
      <c r="R377" s="140">
        <f t="shared" si="79"/>
        <v>0</v>
      </c>
      <c r="S377" s="141">
        <v>1</v>
      </c>
      <c r="T377" s="142"/>
    </row>
    <row r="378" spans="1:20">
      <c r="A378" s="135" t="s">
        <v>165</v>
      </c>
      <c r="B378" s="142"/>
      <c r="C378" s="137">
        <v>12</v>
      </c>
      <c r="D378" s="137">
        <v>0</v>
      </c>
      <c r="E378" s="137">
        <v>18</v>
      </c>
      <c r="F378" s="137">
        <v>0</v>
      </c>
      <c r="G378" s="137">
        <v>19</v>
      </c>
      <c r="H378" s="137">
        <v>0</v>
      </c>
      <c r="I378" s="137">
        <v>21</v>
      </c>
      <c r="J378" s="137">
        <v>0</v>
      </c>
      <c r="K378" s="138">
        <f t="shared" si="74"/>
        <v>8</v>
      </c>
      <c r="L378" s="138">
        <f t="shared" si="73"/>
        <v>8</v>
      </c>
      <c r="M378" s="136">
        <f t="shared" si="72"/>
        <v>0</v>
      </c>
      <c r="N378" s="139" t="str">
        <f t="shared" si="75"/>
        <v/>
      </c>
      <c r="O378" s="139" t="str">
        <f t="shared" si="76"/>
        <v/>
      </c>
      <c r="P378" s="139" t="str">
        <f t="shared" si="77"/>
        <v/>
      </c>
      <c r="Q378" s="139" t="str">
        <f t="shared" si="78"/>
        <v/>
      </c>
      <c r="R378" s="140">
        <f t="shared" si="79"/>
        <v>0</v>
      </c>
      <c r="S378" s="141">
        <v>1</v>
      </c>
      <c r="T378" s="142"/>
    </row>
    <row r="379" spans="1:20">
      <c r="A379" s="135" t="s">
        <v>166</v>
      </c>
      <c r="B379" s="142"/>
      <c r="C379" s="137"/>
      <c r="D379" s="137"/>
      <c r="E379" s="137"/>
      <c r="F379" s="137"/>
      <c r="G379" s="137"/>
      <c r="H379" s="137"/>
      <c r="I379" s="137"/>
      <c r="J379" s="137"/>
      <c r="K379" s="138">
        <f t="shared" si="74"/>
        <v>0</v>
      </c>
      <c r="L379" s="138">
        <f>IF(K379=0,0,IF(OR(B379="H",B379="OFF"),K379,IF(B379="",7,0)))</f>
        <v>0</v>
      </c>
      <c r="M379" s="136">
        <f t="shared" si="72"/>
        <v>0</v>
      </c>
      <c r="N379" s="139" t="str">
        <f t="shared" si="75"/>
        <v/>
      </c>
      <c r="O379" s="139" t="str">
        <f t="shared" si="76"/>
        <v/>
      </c>
      <c r="P379" s="139" t="str">
        <f t="shared" si="77"/>
        <v/>
      </c>
      <c r="Q379" s="139" t="str">
        <f t="shared" si="78"/>
        <v/>
      </c>
      <c r="R379" s="140">
        <f t="shared" si="79"/>
        <v>0</v>
      </c>
      <c r="S379" s="141"/>
      <c r="T379" s="142"/>
    </row>
    <row r="380" spans="1:20" ht="16" thickBot="1">
      <c r="A380" s="143"/>
      <c r="B380" s="143"/>
      <c r="C380" s="144"/>
      <c r="D380" s="144"/>
      <c r="E380" s="144"/>
      <c r="F380" s="144"/>
      <c r="G380" s="144"/>
      <c r="H380" s="144"/>
      <c r="I380" s="144"/>
      <c r="J380" s="144"/>
      <c r="K380" s="260" t="s">
        <v>167</v>
      </c>
      <c r="L380" s="261"/>
      <c r="M380" s="262"/>
      <c r="N380" s="145">
        <f t="shared" ref="N380:S380" si="80">SUM(N349:N379)</f>
        <v>1</v>
      </c>
      <c r="O380" s="145">
        <f t="shared" si="80"/>
        <v>30</v>
      </c>
      <c r="P380" s="145">
        <f t="shared" si="80"/>
        <v>3</v>
      </c>
      <c r="Q380" s="145">
        <f t="shared" si="80"/>
        <v>3</v>
      </c>
      <c r="R380" s="145">
        <f t="shared" si="80"/>
        <v>82.5</v>
      </c>
      <c r="S380" s="145">
        <f t="shared" si="80"/>
        <v>25</v>
      </c>
      <c r="T380" s="145"/>
    </row>
    <row r="381" spans="1:20" ht="16" thickBot="1">
      <c r="A381" s="112"/>
      <c r="B381" s="112"/>
      <c r="K381" s="119"/>
      <c r="L381" s="119"/>
      <c r="M381" s="119"/>
      <c r="N381" s="146"/>
      <c r="O381" s="146"/>
      <c r="P381" s="146"/>
      <c r="Q381" s="146"/>
      <c r="R381" s="146"/>
      <c r="S381" s="146"/>
    </row>
    <row r="382" spans="1:20" ht="16" thickBot="1">
      <c r="A382" s="242" t="s">
        <v>116</v>
      </c>
      <c r="B382" s="243"/>
      <c r="C382" s="243"/>
      <c r="D382" s="243"/>
      <c r="E382" s="243"/>
      <c r="F382" s="243"/>
      <c r="G382" s="243"/>
      <c r="H382" s="243"/>
      <c r="I382" s="243"/>
      <c r="J382" s="243"/>
      <c r="K382" s="243"/>
      <c r="L382" s="243"/>
      <c r="M382" s="243"/>
      <c r="N382" s="243"/>
      <c r="O382" s="243"/>
      <c r="P382" s="243"/>
      <c r="Q382" s="243"/>
      <c r="R382" s="243"/>
      <c r="S382" s="243"/>
      <c r="T382" s="244"/>
    </row>
    <row r="383" spans="1:20">
      <c r="A383" s="245"/>
      <c r="B383" s="246"/>
      <c r="C383" s="113"/>
      <c r="D383" s="113"/>
      <c r="E383" s="113"/>
      <c r="F383" s="114"/>
      <c r="G383" s="114"/>
      <c r="H383" s="114"/>
      <c r="I383" s="114"/>
      <c r="J383" s="114"/>
      <c r="K383" s="114"/>
      <c r="L383" s="114"/>
      <c r="M383" s="113"/>
      <c r="N383" s="114"/>
      <c r="O383" s="114"/>
      <c r="P383" s="114"/>
      <c r="Q383" s="113"/>
      <c r="R383" s="115"/>
      <c r="S383" s="115"/>
      <c r="T383" s="116"/>
    </row>
    <row r="384" spans="1:20">
      <c r="A384" s="247" t="s">
        <v>117</v>
      </c>
      <c r="B384" s="248"/>
      <c r="C384" s="119" t="s">
        <v>118</v>
      </c>
      <c r="D384" s="249" t="s">
        <v>89</v>
      </c>
      <c r="E384" s="249"/>
      <c r="F384" s="249"/>
      <c r="G384" s="249"/>
      <c r="H384" s="249"/>
      <c r="I384" s="249"/>
      <c r="J384" s="249"/>
      <c r="K384" s="120"/>
      <c r="L384" s="120"/>
      <c r="M384" s="120"/>
      <c r="N384" s="120"/>
      <c r="O384" s="119"/>
      <c r="P384" s="120"/>
      <c r="R384" s="120"/>
      <c r="S384" s="120"/>
      <c r="T384" s="121"/>
    </row>
    <row r="385" spans="1:20">
      <c r="A385" s="117" t="s">
        <v>119</v>
      </c>
      <c r="B385" s="118"/>
      <c r="C385" s="119" t="s">
        <v>118</v>
      </c>
      <c r="D385" s="248"/>
      <c r="E385" s="248"/>
      <c r="F385" s="248"/>
      <c r="G385" s="248"/>
      <c r="H385" s="248"/>
      <c r="I385" s="248"/>
      <c r="J385" s="248"/>
      <c r="K385" s="120"/>
      <c r="L385" s="120"/>
      <c r="M385" s="120" t="str">
        <f>M5</f>
        <v>PERIODE TIME SHEET :  1 - 30 SEPTEMBER 2025</v>
      </c>
      <c r="O385" s="119"/>
      <c r="P385" s="120"/>
      <c r="Q385" s="120"/>
      <c r="R385" s="120"/>
      <c r="S385" s="122"/>
      <c r="T385" s="121"/>
    </row>
    <row r="386" spans="1:20">
      <c r="A386" s="117" t="s">
        <v>120</v>
      </c>
      <c r="B386" s="118"/>
      <c r="C386" s="119" t="s">
        <v>118</v>
      </c>
      <c r="D386" s="248" t="s">
        <v>81</v>
      </c>
      <c r="E386" s="248"/>
      <c r="F386" s="248"/>
      <c r="G386" s="248"/>
      <c r="H386" s="248"/>
      <c r="I386" s="248"/>
      <c r="J386" s="248"/>
      <c r="K386" s="120"/>
      <c r="L386" s="120"/>
      <c r="M386" s="120"/>
      <c r="N386" s="120"/>
      <c r="O386" s="119"/>
      <c r="P386" s="120"/>
      <c r="Q386" s="120"/>
      <c r="R386" s="120"/>
      <c r="S386" s="120"/>
      <c r="T386" s="121"/>
    </row>
    <row r="387" spans="1:20">
      <c r="A387" s="123" t="s">
        <v>121</v>
      </c>
      <c r="B387" s="124"/>
      <c r="C387" s="125" t="s">
        <v>118</v>
      </c>
      <c r="D387" s="250"/>
      <c r="E387" s="250"/>
      <c r="F387" s="250"/>
      <c r="G387" s="250"/>
      <c r="H387" s="250"/>
      <c r="I387" s="250"/>
      <c r="J387" s="250"/>
      <c r="K387" s="124"/>
      <c r="L387" s="124"/>
      <c r="M387" s="124"/>
      <c r="N387" s="124"/>
      <c r="O387" s="124"/>
      <c r="P387" s="124"/>
      <c r="Q387" s="124"/>
      <c r="R387" s="124"/>
      <c r="S387" s="124"/>
      <c r="T387" s="126"/>
    </row>
    <row r="388" spans="1:20" ht="16" thickBot="1">
      <c r="A388" s="127"/>
      <c r="B388" s="128"/>
      <c r="C388" s="129"/>
      <c r="D388" s="129"/>
      <c r="E388" s="129"/>
      <c r="F388" s="129"/>
      <c r="G388" s="129"/>
      <c r="H388" s="129"/>
      <c r="I388" s="129"/>
      <c r="J388" s="129"/>
      <c r="K388" s="129"/>
      <c r="L388" s="129"/>
      <c r="M388" s="128"/>
      <c r="N388" s="129"/>
      <c r="O388" s="129"/>
      <c r="P388" s="129"/>
      <c r="Q388" s="129"/>
      <c r="R388" s="129"/>
      <c r="S388" s="129"/>
      <c r="T388" s="130"/>
    </row>
    <row r="389" spans="1:20" ht="12.75" customHeight="1">
      <c r="A389" s="251" t="s">
        <v>122</v>
      </c>
      <c r="B389" s="253" t="s">
        <v>123</v>
      </c>
      <c r="C389" s="255" t="s">
        <v>124</v>
      </c>
      <c r="D389" s="256"/>
      <c r="E389" s="256"/>
      <c r="F389" s="257"/>
      <c r="G389" s="255" t="s">
        <v>125</v>
      </c>
      <c r="H389" s="256"/>
      <c r="I389" s="256"/>
      <c r="J389" s="257"/>
      <c r="K389" s="253" t="s">
        <v>126</v>
      </c>
      <c r="L389" s="253" t="s">
        <v>127</v>
      </c>
      <c r="M389" s="264" t="s">
        <v>128</v>
      </c>
      <c r="N389" s="266" t="s">
        <v>129</v>
      </c>
      <c r="O389" s="256"/>
      <c r="P389" s="256"/>
      <c r="Q389" s="267"/>
      <c r="R389" s="268" t="s">
        <v>130</v>
      </c>
      <c r="S389" s="131" t="s">
        <v>172</v>
      </c>
      <c r="T389" s="268" t="s">
        <v>132</v>
      </c>
    </row>
    <row r="390" spans="1:20" ht="16" thickBot="1">
      <c r="A390" s="252"/>
      <c r="B390" s="254"/>
      <c r="C390" s="258" t="s">
        <v>133</v>
      </c>
      <c r="D390" s="259"/>
      <c r="E390" s="258" t="s">
        <v>134</v>
      </c>
      <c r="F390" s="259"/>
      <c r="G390" s="258" t="s">
        <v>133</v>
      </c>
      <c r="H390" s="259"/>
      <c r="I390" s="258" t="s">
        <v>134</v>
      </c>
      <c r="J390" s="259"/>
      <c r="K390" s="254"/>
      <c r="L390" s="254"/>
      <c r="M390" s="265"/>
      <c r="N390" s="132">
        <v>1.5</v>
      </c>
      <c r="O390" s="133">
        <v>2</v>
      </c>
      <c r="P390" s="133">
        <v>3</v>
      </c>
      <c r="Q390" s="134">
        <v>4</v>
      </c>
      <c r="R390" s="269"/>
      <c r="S390" s="156">
        <v>15000</v>
      </c>
      <c r="T390" s="269"/>
    </row>
    <row r="391" spans="1:20" s="153" customFormat="1">
      <c r="A391" s="148" t="s">
        <v>135</v>
      </c>
      <c r="B391" s="154"/>
      <c r="C391" s="155">
        <v>7</v>
      </c>
      <c r="D391" s="155">
        <v>0</v>
      </c>
      <c r="E391" s="155">
        <v>12</v>
      </c>
      <c r="F391" s="155">
        <v>0</v>
      </c>
      <c r="G391" s="155">
        <v>13</v>
      </c>
      <c r="H391" s="155">
        <v>0</v>
      </c>
      <c r="I391" s="155">
        <v>16</v>
      </c>
      <c r="J391" s="155">
        <v>0</v>
      </c>
      <c r="K391" s="149">
        <f>((((E391-C391)*60)+(F391-D391))/60)+((((I391-G391)*60)+(J391-H391))/60)</f>
        <v>8</v>
      </c>
      <c r="L391" s="149">
        <f>IF(K391=0,0,IF(OR(B391="H",B391="OFF"),K391,IF(B391="",8,0)))</f>
        <v>8</v>
      </c>
      <c r="M391" s="154">
        <f t="shared" ref="M391:M421" si="81">IF(AND(B391="",K391&lt;=8),0,IF(AND(B391="",K391&gt;8),K391-L391,IF(OR(B391="H",B391="OFF"),L391,0)))</f>
        <v>0</v>
      </c>
      <c r="N391" s="150" t="str">
        <f>IF(M391=0,"",IF(AND(B391="",L391=8,M391&lt;=1),M391,IF(AND(M391&gt;1,B391=""),1,"")))</f>
        <v/>
      </c>
      <c r="O391" s="150" t="str">
        <f>IF(AND(B391="",M391&gt;1),M391-N391,IF(AND(B391="H",M391&lt;=5),M391,IF(AND(B391="OFF",M391&lt;=7),M391,IF(AND(B391="H",M391&gt;5),5,IF(AND(B391="OFF",M391&gt;7),7,"")))))</f>
        <v/>
      </c>
      <c r="P391" s="150" t="str">
        <f>IF(AND(B391="OFF",M391&gt;=8),1,IF(AND(B391="H",M391&gt;=6),1,""))</f>
        <v/>
      </c>
      <c r="Q391" s="150" t="str">
        <f>IF(AND(B391="H",M391&gt;=6),M391-6,IF(AND(B391="OFF",M391&gt;8),M391-8,""))</f>
        <v/>
      </c>
      <c r="R391" s="151">
        <f>(IF(N391="",0,(N391*$N$10)))+(IF(O391="",0,(O391*$O$10)))+(IF(P391="",0,(P391*$P$10)))+(IF(Q391="",0,(Q391*$Q$10)))</f>
        <v>0</v>
      </c>
      <c r="S391" s="157">
        <v>1</v>
      </c>
      <c r="T391" s="152"/>
    </row>
    <row r="392" spans="1:20" s="153" customFormat="1">
      <c r="A392" s="148" t="s">
        <v>136</v>
      </c>
      <c r="B392" s="154"/>
      <c r="C392" s="155">
        <v>7</v>
      </c>
      <c r="D392" s="155">
        <v>0</v>
      </c>
      <c r="E392" s="155">
        <v>12</v>
      </c>
      <c r="F392" s="155">
        <v>0</v>
      </c>
      <c r="G392" s="155">
        <v>13</v>
      </c>
      <c r="H392" s="155">
        <v>0</v>
      </c>
      <c r="I392" s="155">
        <v>16</v>
      </c>
      <c r="J392" s="155">
        <v>0</v>
      </c>
      <c r="K392" s="149">
        <f>((((E392-C392)*60)+(F392-D392))/60)+((((I392-G392)*60)+(J392-H392))/60)</f>
        <v>8</v>
      </c>
      <c r="L392" s="149">
        <f t="shared" ref="L392:L421" si="82">IF(K392=0,0,IF(OR(B392="H",B392="OFF"),K392,IF(B392="",8,0)))</f>
        <v>8</v>
      </c>
      <c r="M392" s="154">
        <f t="shared" si="81"/>
        <v>0</v>
      </c>
      <c r="N392" s="150" t="str">
        <f>IF(M392=0,"",IF(AND(B392="",L392=8,M392&lt;=1),M392,IF(AND(M392&gt;1,B392=""),1,"")))</f>
        <v/>
      </c>
      <c r="O392" s="150" t="str">
        <f>IF(AND(B392="",M392&gt;1),M392-N392,IF(AND(B392="H",M392&lt;=5),M392,IF(AND(B392="OFF",M392&lt;=7),M392,IF(AND(B392="H",M392&gt;5),5,IF(AND(B392="OFF",M392&gt;7),7,"")))))</f>
        <v/>
      </c>
      <c r="P392" s="150" t="str">
        <f>IF(AND(B392="OFF",M392&gt;=8),1,IF(AND(B392="H",M392&gt;=6),1,""))</f>
        <v/>
      </c>
      <c r="Q392" s="150" t="str">
        <f>IF(AND(B392="H",M392&gt;=6),M392-6,IF(AND(B392="OFF",M392&gt;8),M392-8,""))</f>
        <v/>
      </c>
      <c r="R392" s="151">
        <f>(IF(N392="",0,(N392*$N$10)))+(IF(O392="",0,(O392*$O$10)))+(IF(P392="",0,(P392*$P$10)))+(IF(Q392="",0,(Q392*$Q$10)))</f>
        <v>0</v>
      </c>
      <c r="S392" s="157">
        <v>1</v>
      </c>
      <c r="T392" s="152"/>
    </row>
    <row r="393" spans="1:20" s="179" customFormat="1">
      <c r="A393" s="171" t="s">
        <v>137</v>
      </c>
      <c r="B393" s="172"/>
      <c r="C393" s="173">
        <v>7</v>
      </c>
      <c r="D393" s="173">
        <v>0</v>
      </c>
      <c r="E393" s="173">
        <v>12</v>
      </c>
      <c r="F393" s="173">
        <v>0</v>
      </c>
      <c r="G393" s="173">
        <v>13</v>
      </c>
      <c r="H393" s="173">
        <v>0</v>
      </c>
      <c r="I393" s="173">
        <v>18</v>
      </c>
      <c r="J393" s="173">
        <v>0</v>
      </c>
      <c r="K393" s="174">
        <f t="shared" ref="K393:K421" si="83">((((E393-C393)*60)+(F393-D393))/60)+((((I393-G393)*60)+(J393-H393))/60)</f>
        <v>10</v>
      </c>
      <c r="L393" s="174">
        <f t="shared" si="82"/>
        <v>8</v>
      </c>
      <c r="M393" s="172">
        <f t="shared" si="81"/>
        <v>2</v>
      </c>
      <c r="N393" s="175">
        <f t="shared" ref="N393:N421" si="84">IF(M393=0,"",IF(AND(B393="",L393=8,M393&lt;=1),M393,IF(AND(M393&gt;1,B393=""),1,"")))</f>
        <v>1</v>
      </c>
      <c r="O393" s="175">
        <f t="shared" ref="O393:O421" si="85">IF(AND(B393="",M393&gt;1),M393-N393,IF(AND(B393="H",M393&lt;=5),M393,IF(AND(B393="OFF",M393&lt;=7),M393,IF(AND(B393="H",M393&gt;5),5,IF(AND(B393="OFF",M393&gt;7),7,"")))))</f>
        <v>1</v>
      </c>
      <c r="P393" s="175" t="str">
        <f t="shared" ref="P393:P421" si="86">IF(AND(B393="OFF",M393&gt;=8),1,IF(AND(B393="H",M393&gt;=6),1,""))</f>
        <v/>
      </c>
      <c r="Q393" s="175" t="str">
        <f t="shared" ref="Q393:Q421" si="87">IF(AND(B393="H",M393&gt;=6),M393-6,IF(AND(B393="OFF",M393&gt;8),M393-8,""))</f>
        <v/>
      </c>
      <c r="R393" s="176">
        <f t="shared" ref="R393:R421" si="88">(IF(N393="",0,(N393*$N$10)))+(IF(O393="",0,(O393*$O$10)))+(IF(P393="",0,(P393*$P$10)))+(IF(Q393="",0,(Q393*$Q$10)))</f>
        <v>3.5</v>
      </c>
      <c r="S393" s="177">
        <v>1</v>
      </c>
      <c r="T393" s="178"/>
    </row>
    <row r="394" spans="1:20" s="153" customFormat="1">
      <c r="A394" s="148" t="s">
        <v>138</v>
      </c>
      <c r="B394" s="154"/>
      <c r="C394" s="155">
        <v>7</v>
      </c>
      <c r="D394" s="155">
        <v>0</v>
      </c>
      <c r="E394" s="155">
        <v>12</v>
      </c>
      <c r="F394" s="155">
        <v>0</v>
      </c>
      <c r="G394" s="155">
        <v>13</v>
      </c>
      <c r="H394" s="155">
        <v>0</v>
      </c>
      <c r="I394" s="155">
        <v>16</v>
      </c>
      <c r="J394" s="155">
        <v>0</v>
      </c>
      <c r="K394" s="149">
        <f t="shared" si="83"/>
        <v>8</v>
      </c>
      <c r="L394" s="149">
        <f t="shared" si="82"/>
        <v>8</v>
      </c>
      <c r="M394" s="154">
        <f t="shared" si="81"/>
        <v>0</v>
      </c>
      <c r="N394" s="150" t="str">
        <f t="shared" si="84"/>
        <v/>
      </c>
      <c r="O394" s="150" t="str">
        <f t="shared" si="85"/>
        <v/>
      </c>
      <c r="P394" s="150" t="str">
        <f t="shared" si="86"/>
        <v/>
      </c>
      <c r="Q394" s="150" t="str">
        <f t="shared" si="87"/>
        <v/>
      </c>
      <c r="R394" s="151">
        <f t="shared" si="88"/>
        <v>0</v>
      </c>
      <c r="S394" s="157">
        <v>1</v>
      </c>
      <c r="T394" s="152"/>
    </row>
    <row r="395" spans="1:20" s="153" customFormat="1">
      <c r="A395" s="148" t="s">
        <v>139</v>
      </c>
      <c r="B395" s="154" t="s">
        <v>140</v>
      </c>
      <c r="C395" s="155"/>
      <c r="D395" s="155"/>
      <c r="E395" s="155"/>
      <c r="F395" s="155"/>
      <c r="G395" s="155"/>
      <c r="H395" s="155"/>
      <c r="I395" s="155"/>
      <c r="J395" s="155"/>
      <c r="K395" s="149">
        <f t="shared" si="83"/>
        <v>0</v>
      </c>
      <c r="L395" s="149">
        <f t="shared" si="82"/>
        <v>0</v>
      </c>
      <c r="M395" s="154">
        <f t="shared" si="81"/>
        <v>0</v>
      </c>
      <c r="N395" s="150" t="str">
        <f t="shared" si="84"/>
        <v/>
      </c>
      <c r="O395" s="150">
        <f t="shared" si="85"/>
        <v>0</v>
      </c>
      <c r="P395" s="150" t="str">
        <f t="shared" si="86"/>
        <v/>
      </c>
      <c r="Q395" s="150" t="str">
        <f t="shared" si="87"/>
        <v/>
      </c>
      <c r="R395" s="151">
        <f t="shared" si="88"/>
        <v>0</v>
      </c>
      <c r="S395" s="157"/>
      <c r="T395" s="152"/>
    </row>
    <row r="396" spans="1:20" s="153" customFormat="1">
      <c r="A396" s="148" t="s">
        <v>141</v>
      </c>
      <c r="B396" s="154"/>
      <c r="C396" s="155">
        <v>7</v>
      </c>
      <c r="D396" s="155">
        <v>0</v>
      </c>
      <c r="E396" s="155">
        <v>12</v>
      </c>
      <c r="F396" s="155">
        <v>0</v>
      </c>
      <c r="G396" s="155">
        <v>13</v>
      </c>
      <c r="H396" s="155">
        <v>0</v>
      </c>
      <c r="I396" s="155">
        <v>16</v>
      </c>
      <c r="J396" s="155">
        <v>0</v>
      </c>
      <c r="K396" s="149">
        <f t="shared" si="83"/>
        <v>8</v>
      </c>
      <c r="L396" s="149">
        <f t="shared" si="82"/>
        <v>8</v>
      </c>
      <c r="M396" s="154">
        <f t="shared" si="81"/>
        <v>0</v>
      </c>
      <c r="N396" s="150" t="str">
        <f t="shared" si="84"/>
        <v/>
      </c>
      <c r="O396" s="150" t="str">
        <f t="shared" si="85"/>
        <v/>
      </c>
      <c r="P396" s="150" t="str">
        <f t="shared" si="86"/>
        <v/>
      </c>
      <c r="Q396" s="150" t="str">
        <f t="shared" si="87"/>
        <v/>
      </c>
      <c r="R396" s="151">
        <f t="shared" si="88"/>
        <v>0</v>
      </c>
      <c r="S396" s="157">
        <v>1</v>
      </c>
      <c r="T396" s="152"/>
    </row>
    <row r="397" spans="1:20" s="153" customFormat="1">
      <c r="A397" s="148" t="s">
        <v>142</v>
      </c>
      <c r="B397" s="154" t="s">
        <v>140</v>
      </c>
      <c r="C397" s="155"/>
      <c r="D397" s="155"/>
      <c r="E397" s="155"/>
      <c r="F397" s="155"/>
      <c r="G397" s="155"/>
      <c r="H397" s="155"/>
      <c r="I397" s="155"/>
      <c r="J397" s="155"/>
      <c r="K397" s="149">
        <f t="shared" si="83"/>
        <v>0</v>
      </c>
      <c r="L397" s="149">
        <f t="shared" si="82"/>
        <v>0</v>
      </c>
      <c r="M397" s="154">
        <f t="shared" si="81"/>
        <v>0</v>
      </c>
      <c r="N397" s="150" t="str">
        <f t="shared" si="84"/>
        <v/>
      </c>
      <c r="O397" s="150">
        <f t="shared" si="85"/>
        <v>0</v>
      </c>
      <c r="P397" s="150" t="str">
        <f t="shared" si="86"/>
        <v/>
      </c>
      <c r="Q397" s="150" t="str">
        <f t="shared" si="87"/>
        <v/>
      </c>
      <c r="R397" s="151">
        <f t="shared" si="88"/>
        <v>0</v>
      </c>
      <c r="S397" s="157"/>
      <c r="T397" s="152"/>
    </row>
    <row r="398" spans="1:20" s="153" customFormat="1">
      <c r="A398" s="148" t="s">
        <v>143</v>
      </c>
      <c r="B398" s="154"/>
      <c r="C398" s="155">
        <v>7</v>
      </c>
      <c r="D398" s="155">
        <v>0</v>
      </c>
      <c r="E398" s="155">
        <v>12</v>
      </c>
      <c r="F398" s="155">
        <v>0</v>
      </c>
      <c r="G398" s="155">
        <v>13</v>
      </c>
      <c r="H398" s="155">
        <v>0</v>
      </c>
      <c r="I398" s="155">
        <v>16</v>
      </c>
      <c r="J398" s="155">
        <v>0</v>
      </c>
      <c r="K398" s="149">
        <f t="shared" si="83"/>
        <v>8</v>
      </c>
      <c r="L398" s="149">
        <f>IF(K398=0,0,IF(OR(B398="H",B398="OFF"),K398,IF(B398="",8,0)))</f>
        <v>8</v>
      </c>
      <c r="M398" s="154">
        <f t="shared" si="81"/>
        <v>0</v>
      </c>
      <c r="N398" s="150" t="str">
        <f>IF(M398=0,"",IF(AND(B398="",L398=8,M398&lt;=1),M398,IF(AND(M398&gt;1,B398=""),1,"")))</f>
        <v/>
      </c>
      <c r="O398" s="150" t="str">
        <f>IF(AND(B398="",M398&gt;1),M398-N398,IF(AND(B398="H",M398&lt;=5),M398,IF(AND(B398="OFF",M398&lt;=7),M398,IF(AND(B398="H",M398&gt;5),5,IF(AND(B398="OFF",M398&gt;7),7,"")))))</f>
        <v/>
      </c>
      <c r="P398" s="150" t="str">
        <f>IF(AND(B398="OFF",M398&gt;=8),1,IF(AND(B398="H",M398&gt;=6),1,""))</f>
        <v/>
      </c>
      <c r="Q398" s="150" t="str">
        <f>IF(AND(B398="H",M398&gt;=6),M398-6,IF(AND(B398="OFF",M398&gt;8),M398-8,""))</f>
        <v/>
      </c>
      <c r="R398" s="151">
        <f t="shared" si="88"/>
        <v>0</v>
      </c>
      <c r="S398" s="157">
        <v>1</v>
      </c>
      <c r="T398" s="152"/>
    </row>
    <row r="399" spans="1:20" s="153" customFormat="1">
      <c r="A399" s="148" t="s">
        <v>144</v>
      </c>
      <c r="B399" s="154" t="s">
        <v>140</v>
      </c>
      <c r="C399" s="155"/>
      <c r="D399" s="155"/>
      <c r="E399" s="155"/>
      <c r="F399" s="155"/>
      <c r="G399" s="155"/>
      <c r="H399" s="155"/>
      <c r="I399" s="155"/>
      <c r="J399" s="155"/>
      <c r="K399" s="149">
        <f t="shared" si="83"/>
        <v>0</v>
      </c>
      <c r="L399" s="149">
        <f t="shared" si="82"/>
        <v>0</v>
      </c>
      <c r="M399" s="154">
        <f t="shared" si="81"/>
        <v>0</v>
      </c>
      <c r="N399" s="150" t="str">
        <f t="shared" si="84"/>
        <v/>
      </c>
      <c r="O399" s="150">
        <f t="shared" si="85"/>
        <v>0</v>
      </c>
      <c r="P399" s="150" t="str">
        <f t="shared" si="86"/>
        <v/>
      </c>
      <c r="Q399" s="150" t="str">
        <f t="shared" si="87"/>
        <v/>
      </c>
      <c r="R399" s="151">
        <f t="shared" si="88"/>
        <v>0</v>
      </c>
      <c r="S399" s="157"/>
      <c r="T399" s="152"/>
    </row>
    <row r="400" spans="1:20" s="179" customFormat="1">
      <c r="A400" s="171" t="s">
        <v>145</v>
      </c>
      <c r="B400" s="172"/>
      <c r="C400" s="173">
        <v>7</v>
      </c>
      <c r="D400" s="173">
        <v>0</v>
      </c>
      <c r="E400" s="173">
        <v>12</v>
      </c>
      <c r="F400" s="173">
        <v>0</v>
      </c>
      <c r="G400" s="173">
        <v>13</v>
      </c>
      <c r="H400" s="173">
        <v>0</v>
      </c>
      <c r="I400" s="173">
        <v>18</v>
      </c>
      <c r="J400" s="173">
        <v>0</v>
      </c>
      <c r="K400" s="174">
        <f t="shared" si="83"/>
        <v>10</v>
      </c>
      <c r="L400" s="174">
        <f>IF(K400=0,0,IF(OR(B400="H",B400="OFF"),K400,IF(B400="",8,0)))</f>
        <v>8</v>
      </c>
      <c r="M400" s="172">
        <f t="shared" si="81"/>
        <v>2</v>
      </c>
      <c r="N400" s="175">
        <f>IF(M400=0,"",IF(AND(B400="",L400=8,M400&lt;=1),M400,IF(AND(M400&gt;1,B400=""),1,"")))</f>
        <v>1</v>
      </c>
      <c r="O400" s="175">
        <f>IF(AND(B400="",M400&gt;1),M400-N400,IF(AND(B400="H",M400&lt;=5),M400,IF(AND(B400="OFF",M400&lt;=7),M400,IF(AND(B400="H",M400&gt;5),5,IF(AND(B400="OFF",M400&gt;7),7,"")))))</f>
        <v>1</v>
      </c>
      <c r="P400" s="175" t="str">
        <f>IF(AND(B400="OFF",M400&gt;=8),1,IF(AND(B400="H",M400&gt;=6),1,""))</f>
        <v/>
      </c>
      <c r="Q400" s="175" t="str">
        <f>IF(AND(B400="H",M400&gt;=6),M400-6,IF(AND(B400="OFF",M400&gt;8),M400-8,""))</f>
        <v/>
      </c>
      <c r="R400" s="176">
        <f t="shared" si="88"/>
        <v>3.5</v>
      </c>
      <c r="S400" s="177">
        <v>1</v>
      </c>
      <c r="T400" s="178"/>
    </row>
    <row r="401" spans="1:20" s="153" customFormat="1">
      <c r="A401" s="148" t="s">
        <v>146</v>
      </c>
      <c r="B401" s="154"/>
      <c r="C401" s="155">
        <v>7</v>
      </c>
      <c r="D401" s="155">
        <v>0</v>
      </c>
      <c r="E401" s="155">
        <v>12</v>
      </c>
      <c r="F401" s="155">
        <v>0</v>
      </c>
      <c r="G401" s="155">
        <v>13</v>
      </c>
      <c r="H401" s="155">
        <v>0</v>
      </c>
      <c r="I401" s="155">
        <v>16</v>
      </c>
      <c r="J401" s="155">
        <v>0</v>
      </c>
      <c r="K401" s="149">
        <f t="shared" si="83"/>
        <v>8</v>
      </c>
      <c r="L401" s="149">
        <f t="shared" si="82"/>
        <v>8</v>
      </c>
      <c r="M401" s="154">
        <f t="shared" si="81"/>
        <v>0</v>
      </c>
      <c r="N401" s="150" t="str">
        <f t="shared" si="84"/>
        <v/>
      </c>
      <c r="O401" s="150" t="str">
        <f t="shared" si="85"/>
        <v/>
      </c>
      <c r="P401" s="150" t="str">
        <f t="shared" si="86"/>
        <v/>
      </c>
      <c r="Q401" s="150" t="str">
        <f t="shared" si="87"/>
        <v/>
      </c>
      <c r="R401" s="151">
        <f t="shared" si="88"/>
        <v>0</v>
      </c>
      <c r="S401" s="157">
        <v>1</v>
      </c>
      <c r="T401" s="152"/>
    </row>
    <row r="402" spans="1:20" s="153" customFormat="1">
      <c r="A402" s="148" t="s">
        <v>147</v>
      </c>
      <c r="B402" s="154"/>
      <c r="C402" s="155">
        <v>7</v>
      </c>
      <c r="D402" s="155">
        <v>0</v>
      </c>
      <c r="E402" s="155">
        <v>12</v>
      </c>
      <c r="F402" s="155">
        <v>0</v>
      </c>
      <c r="G402" s="155">
        <v>13</v>
      </c>
      <c r="H402" s="155">
        <v>0</v>
      </c>
      <c r="I402" s="155">
        <v>16</v>
      </c>
      <c r="J402" s="155">
        <v>0</v>
      </c>
      <c r="K402" s="149">
        <f t="shared" si="83"/>
        <v>8</v>
      </c>
      <c r="L402" s="149">
        <f t="shared" si="82"/>
        <v>8</v>
      </c>
      <c r="M402" s="154">
        <f t="shared" si="81"/>
        <v>0</v>
      </c>
      <c r="N402" s="150" t="str">
        <f t="shared" si="84"/>
        <v/>
      </c>
      <c r="O402" s="150" t="str">
        <f t="shared" si="85"/>
        <v/>
      </c>
      <c r="P402" s="150" t="str">
        <f t="shared" si="86"/>
        <v/>
      </c>
      <c r="Q402" s="150" t="str">
        <f t="shared" si="87"/>
        <v/>
      </c>
      <c r="R402" s="151">
        <f t="shared" si="88"/>
        <v>0</v>
      </c>
      <c r="S402" s="157">
        <v>1</v>
      </c>
      <c r="T402" s="152"/>
    </row>
    <row r="403" spans="1:20" s="179" customFormat="1">
      <c r="A403" s="171" t="s">
        <v>148</v>
      </c>
      <c r="B403" s="172" t="s">
        <v>140</v>
      </c>
      <c r="C403" s="173">
        <v>7</v>
      </c>
      <c r="D403" s="173">
        <v>0</v>
      </c>
      <c r="E403" s="173">
        <v>12</v>
      </c>
      <c r="F403" s="173">
        <v>0</v>
      </c>
      <c r="G403" s="173">
        <v>13</v>
      </c>
      <c r="H403" s="173">
        <v>0</v>
      </c>
      <c r="I403" s="173">
        <v>16</v>
      </c>
      <c r="J403" s="173">
        <v>0</v>
      </c>
      <c r="K403" s="174">
        <f t="shared" si="83"/>
        <v>8</v>
      </c>
      <c r="L403" s="174">
        <f t="shared" si="82"/>
        <v>8</v>
      </c>
      <c r="M403" s="172">
        <f t="shared" si="81"/>
        <v>8</v>
      </c>
      <c r="N403" s="175" t="str">
        <f t="shared" si="84"/>
        <v/>
      </c>
      <c r="O403" s="175">
        <f t="shared" si="85"/>
        <v>7</v>
      </c>
      <c r="P403" s="175">
        <f t="shared" si="86"/>
        <v>1</v>
      </c>
      <c r="Q403" s="175" t="str">
        <f t="shared" si="87"/>
        <v/>
      </c>
      <c r="R403" s="176">
        <f t="shared" si="88"/>
        <v>17</v>
      </c>
      <c r="S403" s="177">
        <v>1</v>
      </c>
      <c r="T403" s="178"/>
    </row>
    <row r="404" spans="1:20" s="153" customFormat="1">
      <c r="A404" s="148" t="s">
        <v>149</v>
      </c>
      <c r="B404" s="154" t="s">
        <v>140</v>
      </c>
      <c r="C404" s="155"/>
      <c r="D404" s="155"/>
      <c r="E404" s="155"/>
      <c r="F404" s="155"/>
      <c r="G404" s="155"/>
      <c r="H404" s="155"/>
      <c r="I404" s="155"/>
      <c r="J404" s="155"/>
      <c r="K404" s="149">
        <f t="shared" si="83"/>
        <v>0</v>
      </c>
      <c r="L404" s="149">
        <f t="shared" si="82"/>
        <v>0</v>
      </c>
      <c r="M404" s="154">
        <f t="shared" si="81"/>
        <v>0</v>
      </c>
      <c r="N404" s="150" t="str">
        <f t="shared" si="84"/>
        <v/>
      </c>
      <c r="O404" s="150">
        <f t="shared" si="85"/>
        <v>0</v>
      </c>
      <c r="P404" s="150" t="str">
        <f t="shared" si="86"/>
        <v/>
      </c>
      <c r="Q404" s="150" t="str">
        <f t="shared" si="87"/>
        <v/>
      </c>
      <c r="R404" s="151">
        <f t="shared" si="88"/>
        <v>0</v>
      </c>
      <c r="S404" s="157"/>
      <c r="T404" s="152"/>
    </row>
    <row r="405" spans="1:20" s="179" customFormat="1">
      <c r="A405" s="171" t="s">
        <v>150</v>
      </c>
      <c r="B405" s="172"/>
      <c r="C405" s="173">
        <v>7</v>
      </c>
      <c r="D405" s="173">
        <v>0</v>
      </c>
      <c r="E405" s="173">
        <v>12</v>
      </c>
      <c r="F405" s="173">
        <v>0</v>
      </c>
      <c r="G405" s="173">
        <v>13</v>
      </c>
      <c r="H405" s="173">
        <v>0</v>
      </c>
      <c r="I405" s="173">
        <v>19</v>
      </c>
      <c r="J405" s="173">
        <v>0</v>
      </c>
      <c r="K405" s="174">
        <f t="shared" si="83"/>
        <v>11</v>
      </c>
      <c r="L405" s="174">
        <f t="shared" si="82"/>
        <v>8</v>
      </c>
      <c r="M405" s="172">
        <f t="shared" si="81"/>
        <v>3</v>
      </c>
      <c r="N405" s="175">
        <f t="shared" si="84"/>
        <v>1</v>
      </c>
      <c r="O405" s="175">
        <f t="shared" si="85"/>
        <v>2</v>
      </c>
      <c r="P405" s="175" t="str">
        <f t="shared" si="86"/>
        <v/>
      </c>
      <c r="Q405" s="175" t="str">
        <f t="shared" si="87"/>
        <v/>
      </c>
      <c r="R405" s="176">
        <f t="shared" si="88"/>
        <v>5.5</v>
      </c>
      <c r="S405" s="177">
        <v>1</v>
      </c>
      <c r="T405" s="178"/>
    </row>
    <row r="406" spans="1:20" s="179" customFormat="1">
      <c r="A406" s="171" t="s">
        <v>151</v>
      </c>
      <c r="B406" s="172"/>
      <c r="C406" s="173">
        <v>7</v>
      </c>
      <c r="D406" s="173">
        <v>0</v>
      </c>
      <c r="E406" s="173">
        <v>12</v>
      </c>
      <c r="F406" s="173">
        <v>0</v>
      </c>
      <c r="G406" s="173">
        <v>13</v>
      </c>
      <c r="H406" s="173">
        <v>0</v>
      </c>
      <c r="I406" s="173">
        <v>19</v>
      </c>
      <c r="J406" s="173">
        <v>0</v>
      </c>
      <c r="K406" s="174">
        <f t="shared" si="83"/>
        <v>11</v>
      </c>
      <c r="L406" s="174">
        <f t="shared" si="82"/>
        <v>8</v>
      </c>
      <c r="M406" s="172">
        <f t="shared" si="81"/>
        <v>3</v>
      </c>
      <c r="N406" s="175">
        <f t="shared" si="84"/>
        <v>1</v>
      </c>
      <c r="O406" s="175">
        <f t="shared" si="85"/>
        <v>2</v>
      </c>
      <c r="P406" s="175" t="str">
        <f t="shared" si="86"/>
        <v/>
      </c>
      <c r="Q406" s="175" t="str">
        <f t="shared" si="87"/>
        <v/>
      </c>
      <c r="R406" s="176">
        <f t="shared" si="88"/>
        <v>5.5</v>
      </c>
      <c r="S406" s="177">
        <v>1</v>
      </c>
      <c r="T406" s="178"/>
    </row>
    <row r="407" spans="1:20" s="179" customFormat="1">
      <c r="A407" s="171" t="s">
        <v>152</v>
      </c>
      <c r="B407" s="172"/>
      <c r="C407" s="173">
        <v>7</v>
      </c>
      <c r="D407" s="173">
        <v>0</v>
      </c>
      <c r="E407" s="173">
        <v>12</v>
      </c>
      <c r="F407" s="173">
        <v>0</v>
      </c>
      <c r="G407" s="173">
        <v>13</v>
      </c>
      <c r="H407" s="173">
        <v>0</v>
      </c>
      <c r="I407" s="173">
        <v>19</v>
      </c>
      <c r="J407" s="173">
        <v>0</v>
      </c>
      <c r="K407" s="174">
        <f t="shared" si="83"/>
        <v>11</v>
      </c>
      <c r="L407" s="174">
        <f t="shared" si="82"/>
        <v>8</v>
      </c>
      <c r="M407" s="172">
        <f t="shared" si="81"/>
        <v>3</v>
      </c>
      <c r="N407" s="175">
        <f t="shared" si="84"/>
        <v>1</v>
      </c>
      <c r="O407" s="175">
        <f t="shared" si="85"/>
        <v>2</v>
      </c>
      <c r="P407" s="175" t="str">
        <f t="shared" si="86"/>
        <v/>
      </c>
      <c r="Q407" s="175" t="str">
        <f t="shared" si="87"/>
        <v/>
      </c>
      <c r="R407" s="176">
        <f t="shared" si="88"/>
        <v>5.5</v>
      </c>
      <c r="S407" s="177">
        <v>1</v>
      </c>
      <c r="T407" s="178"/>
    </row>
    <row r="408" spans="1:20" s="179" customFormat="1">
      <c r="A408" s="171" t="s">
        <v>153</v>
      </c>
      <c r="B408" s="172"/>
      <c r="C408" s="173">
        <v>7</v>
      </c>
      <c r="D408" s="173">
        <v>0</v>
      </c>
      <c r="E408" s="173">
        <v>12</v>
      </c>
      <c r="F408" s="173">
        <v>0</v>
      </c>
      <c r="G408" s="173">
        <v>13</v>
      </c>
      <c r="H408" s="173">
        <v>0</v>
      </c>
      <c r="I408" s="173">
        <v>19</v>
      </c>
      <c r="J408" s="173">
        <v>0</v>
      </c>
      <c r="K408" s="174">
        <f t="shared" si="83"/>
        <v>11</v>
      </c>
      <c r="L408" s="174">
        <f t="shared" si="82"/>
        <v>8</v>
      </c>
      <c r="M408" s="172">
        <f t="shared" si="81"/>
        <v>3</v>
      </c>
      <c r="N408" s="175">
        <f t="shared" si="84"/>
        <v>1</v>
      </c>
      <c r="O408" s="175">
        <f t="shared" si="85"/>
        <v>2</v>
      </c>
      <c r="P408" s="175" t="str">
        <f t="shared" si="86"/>
        <v/>
      </c>
      <c r="Q408" s="175" t="str">
        <f t="shared" si="87"/>
        <v/>
      </c>
      <c r="R408" s="176">
        <f t="shared" si="88"/>
        <v>5.5</v>
      </c>
      <c r="S408" s="177">
        <v>1</v>
      </c>
      <c r="T408" s="178"/>
    </row>
    <row r="409" spans="1:20" s="179" customFormat="1">
      <c r="A409" s="171" t="s">
        <v>154</v>
      </c>
      <c r="B409" s="172"/>
      <c r="C409" s="173">
        <v>7</v>
      </c>
      <c r="D409" s="173">
        <v>0</v>
      </c>
      <c r="E409" s="173">
        <v>12</v>
      </c>
      <c r="F409" s="173">
        <v>0</v>
      </c>
      <c r="G409" s="173">
        <v>13</v>
      </c>
      <c r="H409" s="173">
        <v>0</v>
      </c>
      <c r="I409" s="173">
        <v>19</v>
      </c>
      <c r="J409" s="173">
        <v>0</v>
      </c>
      <c r="K409" s="174">
        <f t="shared" si="83"/>
        <v>11</v>
      </c>
      <c r="L409" s="174">
        <f t="shared" si="82"/>
        <v>8</v>
      </c>
      <c r="M409" s="172">
        <f t="shared" si="81"/>
        <v>3</v>
      </c>
      <c r="N409" s="175">
        <f t="shared" si="84"/>
        <v>1</v>
      </c>
      <c r="O409" s="175">
        <f t="shared" si="85"/>
        <v>2</v>
      </c>
      <c r="P409" s="175" t="str">
        <f t="shared" si="86"/>
        <v/>
      </c>
      <c r="Q409" s="175" t="str">
        <f t="shared" si="87"/>
        <v/>
      </c>
      <c r="R409" s="176">
        <f t="shared" si="88"/>
        <v>5.5</v>
      </c>
      <c r="S409" s="177">
        <v>1</v>
      </c>
      <c r="T409" s="178"/>
    </row>
    <row r="410" spans="1:20" s="153" customFormat="1">
      <c r="A410" s="148" t="s">
        <v>155</v>
      </c>
      <c r="B410" s="154"/>
      <c r="C410" s="155">
        <v>7</v>
      </c>
      <c r="D410" s="155">
        <v>0</v>
      </c>
      <c r="E410" s="155">
        <v>12</v>
      </c>
      <c r="F410" s="155">
        <v>0</v>
      </c>
      <c r="G410" s="155">
        <v>13</v>
      </c>
      <c r="H410" s="155">
        <v>0</v>
      </c>
      <c r="I410" s="155">
        <v>16</v>
      </c>
      <c r="J410" s="155">
        <v>0</v>
      </c>
      <c r="K410" s="149">
        <f t="shared" si="83"/>
        <v>8</v>
      </c>
      <c r="L410" s="149">
        <f t="shared" si="82"/>
        <v>8</v>
      </c>
      <c r="M410" s="154">
        <f t="shared" si="81"/>
        <v>0</v>
      </c>
      <c r="N410" s="150" t="str">
        <f t="shared" si="84"/>
        <v/>
      </c>
      <c r="O410" s="150" t="str">
        <f t="shared" si="85"/>
        <v/>
      </c>
      <c r="P410" s="150" t="str">
        <f t="shared" si="86"/>
        <v/>
      </c>
      <c r="Q410" s="150" t="str">
        <f t="shared" si="87"/>
        <v/>
      </c>
      <c r="R410" s="151">
        <f t="shared" si="88"/>
        <v>0</v>
      </c>
      <c r="S410" s="157">
        <v>1</v>
      </c>
      <c r="T410" s="152"/>
    </row>
    <row r="411" spans="1:20" s="153" customFormat="1">
      <c r="A411" s="148" t="s">
        <v>156</v>
      </c>
      <c r="B411" s="154" t="s">
        <v>140</v>
      </c>
      <c r="C411" s="155"/>
      <c r="D411" s="155"/>
      <c r="E411" s="155"/>
      <c r="F411" s="155"/>
      <c r="G411" s="155"/>
      <c r="H411" s="155"/>
      <c r="I411" s="155"/>
      <c r="J411" s="155"/>
      <c r="K411" s="149">
        <f t="shared" si="83"/>
        <v>0</v>
      </c>
      <c r="L411" s="149">
        <f t="shared" si="82"/>
        <v>0</v>
      </c>
      <c r="M411" s="154">
        <f t="shared" si="81"/>
        <v>0</v>
      </c>
      <c r="N411" s="150" t="str">
        <f t="shared" si="84"/>
        <v/>
      </c>
      <c r="O411" s="150">
        <f t="shared" si="85"/>
        <v>0</v>
      </c>
      <c r="P411" s="150" t="str">
        <f t="shared" si="86"/>
        <v/>
      </c>
      <c r="Q411" s="150" t="str">
        <f t="shared" si="87"/>
        <v/>
      </c>
      <c r="R411" s="151">
        <f t="shared" si="88"/>
        <v>0</v>
      </c>
      <c r="S411" s="157"/>
      <c r="T411" s="152"/>
    </row>
    <row r="412" spans="1:20" s="153" customFormat="1">
      <c r="A412" s="148" t="s">
        <v>157</v>
      </c>
      <c r="B412" s="154"/>
      <c r="C412" s="155">
        <v>7</v>
      </c>
      <c r="D412" s="155">
        <v>0</v>
      </c>
      <c r="E412" s="155">
        <v>12</v>
      </c>
      <c r="F412" s="155">
        <v>0</v>
      </c>
      <c r="G412" s="155">
        <v>13</v>
      </c>
      <c r="H412" s="155">
        <v>0</v>
      </c>
      <c r="I412" s="155">
        <v>16</v>
      </c>
      <c r="J412" s="155">
        <v>0</v>
      </c>
      <c r="K412" s="149">
        <f t="shared" si="83"/>
        <v>8</v>
      </c>
      <c r="L412" s="149">
        <f t="shared" si="82"/>
        <v>8</v>
      </c>
      <c r="M412" s="154">
        <f t="shared" si="81"/>
        <v>0</v>
      </c>
      <c r="N412" s="150" t="str">
        <f t="shared" si="84"/>
        <v/>
      </c>
      <c r="O412" s="150" t="str">
        <f t="shared" si="85"/>
        <v/>
      </c>
      <c r="P412" s="150" t="str">
        <f t="shared" si="86"/>
        <v/>
      </c>
      <c r="Q412" s="150" t="str">
        <f t="shared" si="87"/>
        <v/>
      </c>
      <c r="R412" s="151">
        <f t="shared" si="88"/>
        <v>0</v>
      </c>
      <c r="S412" s="157">
        <v>1</v>
      </c>
      <c r="T412" s="152"/>
    </row>
    <row r="413" spans="1:20" s="153" customFormat="1">
      <c r="A413" s="148" t="s">
        <v>158</v>
      </c>
      <c r="B413" s="154"/>
      <c r="C413" s="155">
        <v>7</v>
      </c>
      <c r="D413" s="155">
        <v>0</v>
      </c>
      <c r="E413" s="155">
        <v>12</v>
      </c>
      <c r="F413" s="155">
        <v>0</v>
      </c>
      <c r="G413" s="155">
        <v>13</v>
      </c>
      <c r="H413" s="155">
        <v>0</v>
      </c>
      <c r="I413" s="155">
        <v>16</v>
      </c>
      <c r="J413" s="155">
        <v>0</v>
      </c>
      <c r="K413" s="149">
        <f t="shared" si="83"/>
        <v>8</v>
      </c>
      <c r="L413" s="149">
        <f t="shared" si="82"/>
        <v>8</v>
      </c>
      <c r="M413" s="154">
        <f t="shared" si="81"/>
        <v>0</v>
      </c>
      <c r="N413" s="150" t="str">
        <f t="shared" si="84"/>
        <v/>
      </c>
      <c r="O413" s="150" t="str">
        <f t="shared" si="85"/>
        <v/>
      </c>
      <c r="P413" s="150" t="str">
        <f t="shared" si="86"/>
        <v/>
      </c>
      <c r="Q413" s="150" t="str">
        <f t="shared" si="87"/>
        <v/>
      </c>
      <c r="R413" s="151">
        <f t="shared" si="88"/>
        <v>0</v>
      </c>
      <c r="S413" s="157">
        <v>1</v>
      </c>
      <c r="T413" s="152"/>
    </row>
    <row r="414" spans="1:20" s="153" customFormat="1">
      <c r="A414" s="148" t="s">
        <v>159</v>
      </c>
      <c r="B414" s="154" t="s">
        <v>140</v>
      </c>
      <c r="C414" s="155"/>
      <c r="D414" s="155"/>
      <c r="E414" s="155"/>
      <c r="F414" s="155"/>
      <c r="G414" s="155"/>
      <c r="H414" s="155"/>
      <c r="I414" s="155"/>
      <c r="J414" s="155"/>
      <c r="K414" s="149">
        <f t="shared" si="83"/>
        <v>0</v>
      </c>
      <c r="L414" s="149">
        <f t="shared" si="82"/>
        <v>0</v>
      </c>
      <c r="M414" s="154">
        <f t="shared" si="81"/>
        <v>0</v>
      </c>
      <c r="N414" s="150" t="str">
        <f t="shared" si="84"/>
        <v/>
      </c>
      <c r="O414" s="150">
        <f t="shared" si="85"/>
        <v>0</v>
      </c>
      <c r="P414" s="150" t="str">
        <f t="shared" si="86"/>
        <v/>
      </c>
      <c r="Q414" s="150" t="str">
        <f t="shared" si="87"/>
        <v/>
      </c>
      <c r="R414" s="151">
        <f t="shared" si="88"/>
        <v>0</v>
      </c>
      <c r="S414" s="157"/>
      <c r="T414" s="152"/>
    </row>
    <row r="415" spans="1:20" s="153" customFormat="1">
      <c r="A415" s="148" t="s">
        <v>160</v>
      </c>
      <c r="B415" s="154"/>
      <c r="C415" s="155">
        <v>7</v>
      </c>
      <c r="D415" s="155">
        <v>0</v>
      </c>
      <c r="E415" s="155">
        <v>12</v>
      </c>
      <c r="F415" s="155">
        <v>0</v>
      </c>
      <c r="G415" s="155">
        <v>13</v>
      </c>
      <c r="H415" s="155">
        <v>0</v>
      </c>
      <c r="I415" s="155">
        <v>16</v>
      </c>
      <c r="J415" s="155">
        <v>0</v>
      </c>
      <c r="K415" s="149">
        <f t="shared" si="83"/>
        <v>8</v>
      </c>
      <c r="L415" s="149">
        <f t="shared" si="82"/>
        <v>8</v>
      </c>
      <c r="M415" s="154">
        <f t="shared" si="81"/>
        <v>0</v>
      </c>
      <c r="N415" s="150" t="str">
        <f t="shared" si="84"/>
        <v/>
      </c>
      <c r="O415" s="150" t="str">
        <f t="shared" si="85"/>
        <v/>
      </c>
      <c r="P415" s="150" t="str">
        <f t="shared" si="86"/>
        <v/>
      </c>
      <c r="Q415" s="150" t="str">
        <f t="shared" si="87"/>
        <v/>
      </c>
      <c r="R415" s="151">
        <f t="shared" si="88"/>
        <v>0</v>
      </c>
      <c r="S415" s="157">
        <v>1</v>
      </c>
      <c r="T415" s="152"/>
    </row>
    <row r="416" spans="1:20" s="153" customFormat="1">
      <c r="A416" s="148" t="s">
        <v>161</v>
      </c>
      <c r="B416" s="154"/>
      <c r="C416" s="155">
        <v>7</v>
      </c>
      <c r="D416" s="155">
        <v>0</v>
      </c>
      <c r="E416" s="155">
        <v>12</v>
      </c>
      <c r="F416" s="155">
        <v>0</v>
      </c>
      <c r="G416" s="155">
        <v>13</v>
      </c>
      <c r="H416" s="155">
        <v>0</v>
      </c>
      <c r="I416" s="155">
        <v>16</v>
      </c>
      <c r="J416" s="155">
        <v>0</v>
      </c>
      <c r="K416" s="149">
        <f t="shared" si="83"/>
        <v>8</v>
      </c>
      <c r="L416" s="149">
        <f t="shared" si="82"/>
        <v>8</v>
      </c>
      <c r="M416" s="154">
        <f t="shared" si="81"/>
        <v>0</v>
      </c>
      <c r="N416" s="150" t="str">
        <f t="shared" si="84"/>
        <v/>
      </c>
      <c r="O416" s="150" t="str">
        <f t="shared" si="85"/>
        <v/>
      </c>
      <c r="P416" s="150" t="str">
        <f t="shared" si="86"/>
        <v/>
      </c>
      <c r="Q416" s="150" t="str">
        <f t="shared" si="87"/>
        <v/>
      </c>
      <c r="R416" s="151">
        <f t="shared" si="88"/>
        <v>0</v>
      </c>
      <c r="S416" s="157">
        <v>1</v>
      </c>
      <c r="T416" s="152"/>
    </row>
    <row r="417" spans="1:20" s="153" customFormat="1">
      <c r="A417" s="148" t="s">
        <v>162</v>
      </c>
      <c r="B417" s="154" t="s">
        <v>140</v>
      </c>
      <c r="C417" s="155"/>
      <c r="D417" s="155"/>
      <c r="E417" s="155"/>
      <c r="F417" s="155"/>
      <c r="G417" s="155"/>
      <c r="H417" s="155"/>
      <c r="I417" s="155"/>
      <c r="J417" s="155"/>
      <c r="K417" s="149">
        <f t="shared" si="83"/>
        <v>0</v>
      </c>
      <c r="L417" s="149">
        <f t="shared" si="82"/>
        <v>0</v>
      </c>
      <c r="M417" s="154">
        <f t="shared" si="81"/>
        <v>0</v>
      </c>
      <c r="N417" s="150" t="str">
        <f t="shared" si="84"/>
        <v/>
      </c>
      <c r="O417" s="150">
        <f t="shared" si="85"/>
        <v>0</v>
      </c>
      <c r="P417" s="150" t="str">
        <f t="shared" si="86"/>
        <v/>
      </c>
      <c r="Q417" s="150" t="str">
        <f t="shared" si="87"/>
        <v/>
      </c>
      <c r="R417" s="151">
        <f t="shared" si="88"/>
        <v>0</v>
      </c>
      <c r="S417" s="157"/>
      <c r="T417" s="152"/>
    </row>
    <row r="418" spans="1:20" s="153" customFormat="1">
      <c r="A418" s="148" t="s">
        <v>163</v>
      </c>
      <c r="B418" s="154"/>
      <c r="C418" s="155">
        <v>7</v>
      </c>
      <c r="D418" s="155">
        <v>0</v>
      </c>
      <c r="E418" s="155">
        <v>12</v>
      </c>
      <c r="F418" s="155">
        <v>0</v>
      </c>
      <c r="G418" s="155">
        <v>13</v>
      </c>
      <c r="H418" s="155">
        <v>0</v>
      </c>
      <c r="I418" s="155">
        <v>16</v>
      </c>
      <c r="J418" s="155">
        <v>0</v>
      </c>
      <c r="K418" s="149">
        <f t="shared" si="83"/>
        <v>8</v>
      </c>
      <c r="L418" s="149">
        <f t="shared" si="82"/>
        <v>8</v>
      </c>
      <c r="M418" s="154">
        <f t="shared" si="81"/>
        <v>0</v>
      </c>
      <c r="N418" s="150" t="str">
        <f t="shared" si="84"/>
        <v/>
      </c>
      <c r="O418" s="150" t="str">
        <f t="shared" si="85"/>
        <v/>
      </c>
      <c r="P418" s="150" t="str">
        <f t="shared" si="86"/>
        <v/>
      </c>
      <c r="Q418" s="150" t="str">
        <f t="shared" si="87"/>
        <v/>
      </c>
      <c r="R418" s="151">
        <f t="shared" si="88"/>
        <v>0</v>
      </c>
      <c r="S418" s="157">
        <v>1</v>
      </c>
      <c r="T418" s="152"/>
    </row>
    <row r="419" spans="1:20" s="153" customFormat="1">
      <c r="A419" s="148" t="s">
        <v>164</v>
      </c>
      <c r="B419" s="154"/>
      <c r="C419" s="155">
        <v>7</v>
      </c>
      <c r="D419" s="155">
        <v>0</v>
      </c>
      <c r="E419" s="155">
        <v>12</v>
      </c>
      <c r="F419" s="155">
        <v>0</v>
      </c>
      <c r="G419" s="155">
        <v>13</v>
      </c>
      <c r="H419" s="155">
        <v>0</v>
      </c>
      <c r="I419" s="155">
        <v>16</v>
      </c>
      <c r="J419" s="155">
        <v>0</v>
      </c>
      <c r="K419" s="149">
        <f t="shared" si="83"/>
        <v>8</v>
      </c>
      <c r="L419" s="149">
        <f t="shared" si="82"/>
        <v>8</v>
      </c>
      <c r="M419" s="154">
        <f t="shared" si="81"/>
        <v>0</v>
      </c>
      <c r="N419" s="150" t="str">
        <f t="shared" si="84"/>
        <v/>
      </c>
      <c r="O419" s="150" t="str">
        <f t="shared" si="85"/>
        <v/>
      </c>
      <c r="P419" s="150" t="str">
        <f t="shared" si="86"/>
        <v/>
      </c>
      <c r="Q419" s="150" t="str">
        <f t="shared" si="87"/>
        <v/>
      </c>
      <c r="R419" s="151">
        <f t="shared" si="88"/>
        <v>0</v>
      </c>
      <c r="S419" s="157">
        <v>1</v>
      </c>
      <c r="T419" s="152"/>
    </row>
    <row r="420" spans="1:20" s="153" customFormat="1">
      <c r="A420" s="148" t="s">
        <v>165</v>
      </c>
      <c r="B420" s="154"/>
      <c r="C420" s="155">
        <v>7</v>
      </c>
      <c r="D420" s="155">
        <v>0</v>
      </c>
      <c r="E420" s="155">
        <v>12</v>
      </c>
      <c r="F420" s="155">
        <v>0</v>
      </c>
      <c r="G420" s="155">
        <v>13</v>
      </c>
      <c r="H420" s="155">
        <v>0</v>
      </c>
      <c r="I420" s="155">
        <v>16</v>
      </c>
      <c r="J420" s="155">
        <v>0</v>
      </c>
      <c r="K420" s="149">
        <f t="shared" si="83"/>
        <v>8</v>
      </c>
      <c r="L420" s="149">
        <f t="shared" si="82"/>
        <v>8</v>
      </c>
      <c r="M420" s="154">
        <f t="shared" si="81"/>
        <v>0</v>
      </c>
      <c r="N420" s="150" t="str">
        <f t="shared" si="84"/>
        <v/>
      </c>
      <c r="O420" s="150" t="str">
        <f t="shared" si="85"/>
        <v/>
      </c>
      <c r="P420" s="150" t="str">
        <f t="shared" si="86"/>
        <v/>
      </c>
      <c r="Q420" s="150" t="str">
        <f t="shared" si="87"/>
        <v/>
      </c>
      <c r="R420" s="151">
        <f t="shared" si="88"/>
        <v>0</v>
      </c>
      <c r="S420" s="157">
        <v>1</v>
      </c>
      <c r="T420" s="152"/>
    </row>
    <row r="421" spans="1:20" s="153" customFormat="1">
      <c r="A421" s="148" t="s">
        <v>166</v>
      </c>
      <c r="B421" s="154"/>
      <c r="C421" s="155"/>
      <c r="D421" s="155"/>
      <c r="E421" s="155"/>
      <c r="F421" s="155"/>
      <c r="G421" s="155"/>
      <c r="H421" s="155"/>
      <c r="I421" s="155"/>
      <c r="J421" s="155"/>
      <c r="K421" s="149">
        <f t="shared" si="83"/>
        <v>0</v>
      </c>
      <c r="L421" s="149">
        <f t="shared" si="82"/>
        <v>0</v>
      </c>
      <c r="M421" s="154">
        <f t="shared" si="81"/>
        <v>0</v>
      </c>
      <c r="N421" s="150" t="str">
        <f t="shared" si="84"/>
        <v/>
      </c>
      <c r="O421" s="150" t="str">
        <f t="shared" si="85"/>
        <v/>
      </c>
      <c r="P421" s="150" t="str">
        <f t="shared" si="86"/>
        <v/>
      </c>
      <c r="Q421" s="150" t="str">
        <f t="shared" si="87"/>
        <v/>
      </c>
      <c r="R421" s="151">
        <f t="shared" si="88"/>
        <v>0</v>
      </c>
      <c r="S421" s="157"/>
      <c r="T421" s="152"/>
    </row>
    <row r="422" spans="1:20" ht="16" thickBot="1">
      <c r="A422" s="143"/>
      <c r="B422" s="143"/>
      <c r="C422" s="144"/>
      <c r="D422" s="144"/>
      <c r="E422" s="144"/>
      <c r="F422" s="144"/>
      <c r="G422" s="144"/>
      <c r="H422" s="144"/>
      <c r="I422" s="144"/>
      <c r="J422" s="144"/>
      <c r="K422" s="260" t="s">
        <v>167</v>
      </c>
      <c r="L422" s="261"/>
      <c r="M422" s="262"/>
      <c r="N422" s="145">
        <f t="shared" ref="N422:S422" si="89">SUM(N391:N421)</f>
        <v>7</v>
      </c>
      <c r="O422" s="145">
        <f t="shared" si="89"/>
        <v>19</v>
      </c>
      <c r="P422" s="145">
        <f t="shared" si="89"/>
        <v>1</v>
      </c>
      <c r="Q422" s="145">
        <f t="shared" si="89"/>
        <v>0</v>
      </c>
      <c r="R422" s="145">
        <f t="shared" si="89"/>
        <v>51.5</v>
      </c>
      <c r="S422" s="145">
        <f t="shared" si="89"/>
        <v>23</v>
      </c>
      <c r="T422" s="145"/>
    </row>
    <row r="423" spans="1:20" ht="16" thickBot="1">
      <c r="A423" s="112"/>
      <c r="B423" s="112"/>
      <c r="K423" s="119"/>
      <c r="L423" s="119"/>
      <c r="M423" s="119"/>
      <c r="N423" s="146"/>
      <c r="O423" s="146"/>
      <c r="P423" s="146"/>
      <c r="Q423" s="146"/>
      <c r="R423" s="146"/>
      <c r="S423" s="146"/>
    </row>
    <row r="424" spans="1:20" ht="16" thickBot="1">
      <c r="A424" s="242" t="s">
        <v>116</v>
      </c>
      <c r="B424" s="243"/>
      <c r="C424" s="243"/>
      <c r="D424" s="243"/>
      <c r="E424" s="243"/>
      <c r="F424" s="243"/>
      <c r="G424" s="243"/>
      <c r="H424" s="243"/>
      <c r="I424" s="243"/>
      <c r="J424" s="243"/>
      <c r="K424" s="243"/>
      <c r="L424" s="243"/>
      <c r="M424" s="243"/>
      <c r="N424" s="243"/>
      <c r="O424" s="243"/>
      <c r="P424" s="243"/>
      <c r="Q424" s="243"/>
      <c r="R424" s="243"/>
      <c r="S424" s="243"/>
      <c r="T424" s="244"/>
    </row>
    <row r="425" spans="1:20">
      <c r="A425" s="245"/>
      <c r="B425" s="246"/>
      <c r="C425" s="113"/>
      <c r="D425" s="113"/>
      <c r="E425" s="113"/>
      <c r="F425" s="114"/>
      <c r="G425" s="114"/>
      <c r="H425" s="114"/>
      <c r="I425" s="114"/>
      <c r="J425" s="114"/>
      <c r="K425" s="114"/>
      <c r="L425" s="114"/>
      <c r="M425" s="113"/>
      <c r="N425" s="114"/>
      <c r="O425" s="114"/>
      <c r="P425" s="114"/>
      <c r="Q425" s="113"/>
      <c r="R425" s="115"/>
      <c r="S425" s="115"/>
      <c r="T425" s="116"/>
    </row>
    <row r="426" spans="1:20">
      <c r="A426" s="247" t="s">
        <v>117</v>
      </c>
      <c r="B426" s="248"/>
      <c r="C426" s="119" t="s">
        <v>118</v>
      </c>
      <c r="D426" s="249" t="s">
        <v>90</v>
      </c>
      <c r="E426" s="249"/>
      <c r="F426" s="249"/>
      <c r="G426" s="249"/>
      <c r="H426" s="249"/>
      <c r="I426" s="249"/>
      <c r="J426" s="249"/>
      <c r="K426" s="120"/>
      <c r="L426" s="120"/>
      <c r="M426" s="120"/>
      <c r="N426" s="120"/>
      <c r="O426" s="119"/>
      <c r="P426" s="120"/>
      <c r="R426" s="120"/>
      <c r="S426" s="120"/>
      <c r="T426" s="121"/>
    </row>
    <row r="427" spans="1:20">
      <c r="A427" s="117" t="s">
        <v>119</v>
      </c>
      <c r="B427" s="118"/>
      <c r="C427" s="119" t="s">
        <v>118</v>
      </c>
      <c r="D427" s="248"/>
      <c r="E427" s="248"/>
      <c r="F427" s="248"/>
      <c r="G427" s="248"/>
      <c r="H427" s="248"/>
      <c r="I427" s="248"/>
      <c r="J427" s="248"/>
      <c r="K427" s="120"/>
      <c r="L427" s="120"/>
      <c r="M427" s="120" t="str">
        <f>M5</f>
        <v>PERIODE TIME SHEET :  1 - 30 SEPTEMBER 2025</v>
      </c>
      <c r="O427" s="119"/>
      <c r="P427" s="120"/>
      <c r="Q427" s="120"/>
      <c r="R427" s="120"/>
      <c r="S427" s="122"/>
      <c r="T427" s="121"/>
    </row>
    <row r="428" spans="1:20">
      <c r="A428" s="117" t="s">
        <v>120</v>
      </c>
      <c r="B428" s="118"/>
      <c r="C428" s="119" t="s">
        <v>118</v>
      </c>
      <c r="D428" s="248" t="s">
        <v>81</v>
      </c>
      <c r="E428" s="248"/>
      <c r="F428" s="248"/>
      <c r="G428" s="248"/>
      <c r="H428" s="248"/>
      <c r="I428" s="248"/>
      <c r="J428" s="248"/>
      <c r="K428" s="120"/>
      <c r="L428" s="120"/>
      <c r="M428" s="120"/>
      <c r="N428" s="120"/>
      <c r="O428" s="119"/>
      <c r="P428" s="120"/>
      <c r="Q428" s="120"/>
      <c r="R428" s="120"/>
      <c r="S428" s="120"/>
      <c r="T428" s="121"/>
    </row>
    <row r="429" spans="1:20">
      <c r="A429" s="123" t="s">
        <v>121</v>
      </c>
      <c r="B429" s="124"/>
      <c r="C429" s="125" t="s">
        <v>118</v>
      </c>
      <c r="D429" s="250"/>
      <c r="E429" s="250"/>
      <c r="F429" s="250"/>
      <c r="G429" s="250"/>
      <c r="H429" s="250"/>
      <c r="I429" s="250"/>
      <c r="J429" s="250"/>
      <c r="K429" s="124"/>
      <c r="L429" s="124"/>
      <c r="M429" s="124"/>
      <c r="N429" s="124"/>
      <c r="O429" s="124"/>
      <c r="P429" s="124"/>
      <c r="Q429" s="124"/>
      <c r="R429" s="124"/>
      <c r="S429" s="124"/>
      <c r="T429" s="126"/>
    </row>
    <row r="430" spans="1:20" ht="16" thickBot="1">
      <c r="A430" s="127"/>
      <c r="B430" s="128"/>
      <c r="C430" s="129"/>
      <c r="D430" s="129"/>
      <c r="E430" s="129"/>
      <c r="F430" s="129"/>
      <c r="G430" s="129"/>
      <c r="H430" s="129"/>
      <c r="I430" s="129"/>
      <c r="J430" s="129"/>
      <c r="K430" s="129"/>
      <c r="L430" s="129"/>
      <c r="M430" s="128"/>
      <c r="N430" s="129"/>
      <c r="O430" s="129"/>
      <c r="P430" s="129"/>
      <c r="Q430" s="129"/>
      <c r="R430" s="129"/>
      <c r="S430" s="129"/>
      <c r="T430" s="130"/>
    </row>
    <row r="431" spans="1:20" ht="12.75" customHeight="1">
      <c r="A431" s="251" t="s">
        <v>122</v>
      </c>
      <c r="B431" s="253" t="s">
        <v>123</v>
      </c>
      <c r="C431" s="255" t="s">
        <v>124</v>
      </c>
      <c r="D431" s="256"/>
      <c r="E431" s="256"/>
      <c r="F431" s="257"/>
      <c r="G431" s="255" t="s">
        <v>125</v>
      </c>
      <c r="H431" s="256"/>
      <c r="I431" s="256"/>
      <c r="J431" s="257"/>
      <c r="K431" s="253" t="s">
        <v>126</v>
      </c>
      <c r="L431" s="253" t="s">
        <v>127</v>
      </c>
      <c r="M431" s="264" t="s">
        <v>128</v>
      </c>
      <c r="N431" s="266" t="s">
        <v>129</v>
      </c>
      <c r="O431" s="256"/>
      <c r="P431" s="256"/>
      <c r="Q431" s="267"/>
      <c r="R431" s="268" t="s">
        <v>130</v>
      </c>
      <c r="S431" s="131" t="s">
        <v>172</v>
      </c>
      <c r="T431" s="268" t="s">
        <v>132</v>
      </c>
    </row>
    <row r="432" spans="1:20" ht="16" thickBot="1">
      <c r="A432" s="252"/>
      <c r="B432" s="254"/>
      <c r="C432" s="258" t="s">
        <v>133</v>
      </c>
      <c r="D432" s="259"/>
      <c r="E432" s="258" t="s">
        <v>134</v>
      </c>
      <c r="F432" s="259"/>
      <c r="G432" s="258" t="s">
        <v>133</v>
      </c>
      <c r="H432" s="259"/>
      <c r="I432" s="258" t="s">
        <v>134</v>
      </c>
      <c r="J432" s="259"/>
      <c r="K432" s="254"/>
      <c r="L432" s="254"/>
      <c r="M432" s="265"/>
      <c r="N432" s="132">
        <v>1.5</v>
      </c>
      <c r="O432" s="133">
        <v>2</v>
      </c>
      <c r="P432" s="133">
        <v>3</v>
      </c>
      <c r="Q432" s="134">
        <v>4</v>
      </c>
      <c r="R432" s="269"/>
      <c r="S432" s="156">
        <v>15000</v>
      </c>
      <c r="T432" s="269"/>
    </row>
    <row r="433" spans="1:20">
      <c r="A433" s="135" t="s">
        <v>135</v>
      </c>
      <c r="B433" s="136"/>
      <c r="C433" s="137">
        <v>7</v>
      </c>
      <c r="D433" s="137">
        <v>0</v>
      </c>
      <c r="E433" s="137">
        <v>12</v>
      </c>
      <c r="F433" s="137">
        <v>0</v>
      </c>
      <c r="G433" s="137">
        <v>13</v>
      </c>
      <c r="H433" s="137">
        <v>0</v>
      </c>
      <c r="I433" s="137">
        <v>16</v>
      </c>
      <c r="J433" s="137">
        <v>0</v>
      </c>
      <c r="K433" s="138">
        <f>((((E433-C433)*60)+(F433-D433))/60)+((((I433-G433)*60)+(J433-H433))/60)</f>
        <v>8</v>
      </c>
      <c r="L433" s="138">
        <f>IF(K433=0,0,IF(OR(B433="H",B433="OFF"),K433,IF(B433="",8,0)))</f>
        <v>8</v>
      </c>
      <c r="M433" s="136">
        <f t="shared" ref="M433:M463" si="90">IF(AND(B433="",K433&lt;=8),0,IF(AND(B433="",K433&gt;8),K433-L433,IF(OR(B433="H",B433="OFF"),L433,0)))</f>
        <v>0</v>
      </c>
      <c r="N433" s="139" t="str">
        <f>IF(M433=0,"",IF(AND(B433="",L433=8,M433&lt;=1),M433,IF(AND(M433&gt;1,B433=""),1,"")))</f>
        <v/>
      </c>
      <c r="O433" s="139" t="str">
        <f>IF(AND(B433="",M433&gt;1),M433-N433,IF(AND(B433="H",M433&lt;=5),M433,IF(AND(B433="OFF",M433&lt;=7),M433,IF(AND(B433="H",M433&gt;5),5,IF(AND(B433="OFF",M433&gt;7),7,"")))))</f>
        <v/>
      </c>
      <c r="P433" s="139" t="str">
        <f>IF(AND(B433="OFF",M433&gt;=8),1,IF(AND(B433="H",M433&gt;=6),1,""))</f>
        <v/>
      </c>
      <c r="Q433" s="139" t="str">
        <f>IF(AND(B433="H",M433&gt;=6),M433-6,IF(AND(B433="OFF",M433&gt;8),M433-8,""))</f>
        <v/>
      </c>
      <c r="R433" s="140">
        <f>(IF(N433="",0,(N433*$N$10)))+(IF(O433="",0,(O433*$O$10)))+(IF(P433="",0,(P433*$P$10)))+(IF(Q433="",0,(Q433*$Q$10)))</f>
        <v>0</v>
      </c>
      <c r="S433" s="141">
        <v>1</v>
      </c>
      <c r="T433" s="142"/>
    </row>
    <row r="434" spans="1:20">
      <c r="A434" s="135" t="s">
        <v>136</v>
      </c>
      <c r="B434" s="142"/>
      <c r="C434" s="137">
        <v>7</v>
      </c>
      <c r="D434" s="137">
        <v>0</v>
      </c>
      <c r="E434" s="137">
        <v>12</v>
      </c>
      <c r="F434" s="137">
        <v>0</v>
      </c>
      <c r="G434" s="137">
        <v>13</v>
      </c>
      <c r="H434" s="137">
        <v>0</v>
      </c>
      <c r="I434" s="137">
        <v>16</v>
      </c>
      <c r="J434" s="137">
        <v>0</v>
      </c>
      <c r="K434" s="138">
        <f>((((E434-C434)*60)+(F434-D434))/60)+((((I434-G434)*60)+(J434-H434))/60)</f>
        <v>8</v>
      </c>
      <c r="L434" s="138">
        <f t="shared" ref="L434:L463" si="91">IF(K434=0,0,IF(OR(B434="H",B434="OFF"),K434,IF(B434="",8,0)))</f>
        <v>8</v>
      </c>
      <c r="M434" s="136">
        <f t="shared" si="90"/>
        <v>0</v>
      </c>
      <c r="N434" s="139" t="str">
        <f>IF(M434=0,"",IF(AND(B434="",L434=8,M434&lt;=1),M434,IF(AND(M434&gt;1,B434=""),1,"")))</f>
        <v/>
      </c>
      <c r="O434" s="139" t="str">
        <f>IF(AND(B434="",M434&gt;1),M434-N434,IF(AND(B434="H",M434&lt;=5),M434,IF(AND(B434="OFF",M434&lt;=7),M434,IF(AND(B434="H",M434&gt;5),5,IF(AND(B434="OFF",M434&gt;7),7,"")))))</f>
        <v/>
      </c>
      <c r="P434" s="139" t="str">
        <f>IF(AND(B434="OFF",M434&gt;=8),1,IF(AND(B434="H",M434&gt;=6),1,""))</f>
        <v/>
      </c>
      <c r="Q434" s="139" t="str">
        <f>IF(AND(B434="H",M434&gt;=6),M434-6,IF(AND(B434="OFF",M434&gt;8),M434-8,""))</f>
        <v/>
      </c>
      <c r="R434" s="140">
        <f>(IF(N434="",0,(N434*$N$10)))+(IF(O434="",0,(O434*$O$10)))+(IF(P434="",0,(P434*$P$10)))+(IF(Q434="",0,(Q434*$Q$10)))</f>
        <v>0</v>
      </c>
      <c r="S434" s="141">
        <v>1</v>
      </c>
      <c r="T434" s="142"/>
    </row>
    <row r="435" spans="1:20">
      <c r="A435" s="135" t="s">
        <v>137</v>
      </c>
      <c r="B435" s="136"/>
      <c r="C435" s="137">
        <v>7</v>
      </c>
      <c r="D435" s="137">
        <v>0</v>
      </c>
      <c r="E435" s="137">
        <v>12</v>
      </c>
      <c r="F435" s="137">
        <v>0</v>
      </c>
      <c r="G435" s="137">
        <v>13</v>
      </c>
      <c r="H435" s="137">
        <v>0</v>
      </c>
      <c r="I435" s="137">
        <v>16</v>
      </c>
      <c r="J435" s="137">
        <v>0</v>
      </c>
      <c r="K435" s="138">
        <f t="shared" ref="K435:K463" si="92">((((E435-C435)*60)+(F435-D435))/60)+((((I435-G435)*60)+(J435-H435))/60)</f>
        <v>8</v>
      </c>
      <c r="L435" s="138">
        <f t="shared" si="91"/>
        <v>8</v>
      </c>
      <c r="M435" s="136">
        <f t="shared" si="90"/>
        <v>0</v>
      </c>
      <c r="N435" s="139" t="str">
        <f t="shared" ref="N435:N463" si="93">IF(M435=0,"",IF(AND(B435="",L435=8,M435&lt;=1),M435,IF(AND(M435&gt;1,B435=""),1,"")))</f>
        <v/>
      </c>
      <c r="O435" s="139" t="str">
        <f t="shared" ref="O435:O463" si="94">IF(AND(B435="",M435&gt;1),M435-N435,IF(AND(B435="H",M435&lt;=5),M435,IF(AND(B435="OFF",M435&lt;=7),M435,IF(AND(B435="H",M435&gt;5),5,IF(AND(B435="OFF",M435&gt;7),7,"")))))</f>
        <v/>
      </c>
      <c r="P435" s="139" t="str">
        <f t="shared" ref="P435:P463" si="95">IF(AND(B435="OFF",M435&gt;=8),1,IF(AND(B435="H",M435&gt;=6),1,""))</f>
        <v/>
      </c>
      <c r="Q435" s="139" t="str">
        <f t="shared" ref="Q435:Q463" si="96">IF(AND(B435="H",M435&gt;=6),M435-6,IF(AND(B435="OFF",M435&gt;8),M435-8,""))</f>
        <v/>
      </c>
      <c r="R435" s="140">
        <f t="shared" ref="R435:R463" si="97">(IF(N435="",0,(N435*$N$10)))+(IF(O435="",0,(O435*$O$10)))+(IF(P435="",0,(P435*$P$10)))+(IF(Q435="",0,(Q435*$Q$10)))</f>
        <v>0</v>
      </c>
      <c r="S435" s="141">
        <v>1</v>
      </c>
      <c r="T435" s="142"/>
    </row>
    <row r="436" spans="1:20">
      <c r="A436" s="135" t="s">
        <v>138</v>
      </c>
      <c r="B436" s="136" t="s">
        <v>140</v>
      </c>
      <c r="C436" s="137"/>
      <c r="D436" s="137"/>
      <c r="E436" s="137"/>
      <c r="F436" s="137"/>
      <c r="G436" s="137"/>
      <c r="H436" s="137"/>
      <c r="I436" s="137"/>
      <c r="J436" s="137"/>
      <c r="K436" s="138">
        <f t="shared" si="92"/>
        <v>0</v>
      </c>
      <c r="L436" s="138">
        <f t="shared" si="91"/>
        <v>0</v>
      </c>
      <c r="M436" s="136">
        <f t="shared" si="90"/>
        <v>0</v>
      </c>
      <c r="N436" s="139" t="str">
        <f t="shared" si="93"/>
        <v/>
      </c>
      <c r="O436" s="139">
        <f t="shared" si="94"/>
        <v>0</v>
      </c>
      <c r="P436" s="139" t="str">
        <f t="shared" si="95"/>
        <v/>
      </c>
      <c r="Q436" s="139" t="str">
        <f t="shared" si="96"/>
        <v/>
      </c>
      <c r="R436" s="140">
        <f t="shared" si="97"/>
        <v>0</v>
      </c>
      <c r="S436" s="141"/>
      <c r="T436" s="142"/>
    </row>
    <row r="437" spans="1:20">
      <c r="A437" s="135" t="s">
        <v>139</v>
      </c>
      <c r="B437" s="136" t="s">
        <v>140</v>
      </c>
      <c r="C437" s="137"/>
      <c r="D437" s="137"/>
      <c r="E437" s="137"/>
      <c r="F437" s="137"/>
      <c r="G437" s="137"/>
      <c r="H437" s="137"/>
      <c r="I437" s="137"/>
      <c r="J437" s="137"/>
      <c r="K437" s="138">
        <f t="shared" si="92"/>
        <v>0</v>
      </c>
      <c r="L437" s="138">
        <f t="shared" si="91"/>
        <v>0</v>
      </c>
      <c r="M437" s="136">
        <f t="shared" si="90"/>
        <v>0</v>
      </c>
      <c r="N437" s="139" t="str">
        <f t="shared" si="93"/>
        <v/>
      </c>
      <c r="O437" s="139">
        <f t="shared" si="94"/>
        <v>0</v>
      </c>
      <c r="P437" s="139" t="str">
        <f t="shared" si="95"/>
        <v/>
      </c>
      <c r="Q437" s="139" t="str">
        <f t="shared" si="96"/>
        <v/>
      </c>
      <c r="R437" s="140">
        <f t="shared" si="97"/>
        <v>0</v>
      </c>
      <c r="S437" s="141"/>
      <c r="T437" s="142"/>
    </row>
    <row r="438" spans="1:20">
      <c r="A438" s="135" t="s">
        <v>141</v>
      </c>
      <c r="B438" s="136"/>
      <c r="C438" s="137">
        <v>7</v>
      </c>
      <c r="D438" s="137">
        <v>0</v>
      </c>
      <c r="E438" s="137">
        <v>12</v>
      </c>
      <c r="F438" s="137">
        <v>0</v>
      </c>
      <c r="G438" s="137">
        <v>13</v>
      </c>
      <c r="H438" s="137">
        <v>0</v>
      </c>
      <c r="I438" s="137">
        <v>16</v>
      </c>
      <c r="J438" s="137">
        <v>0</v>
      </c>
      <c r="K438" s="138">
        <f t="shared" si="92"/>
        <v>8</v>
      </c>
      <c r="L438" s="138">
        <f t="shared" si="91"/>
        <v>8</v>
      </c>
      <c r="M438" s="136">
        <f t="shared" si="90"/>
        <v>0</v>
      </c>
      <c r="N438" s="139" t="str">
        <f t="shared" si="93"/>
        <v/>
      </c>
      <c r="O438" s="139" t="str">
        <f t="shared" si="94"/>
        <v/>
      </c>
      <c r="P438" s="139" t="str">
        <f t="shared" si="95"/>
        <v/>
      </c>
      <c r="Q438" s="139" t="str">
        <f t="shared" si="96"/>
        <v/>
      </c>
      <c r="R438" s="140">
        <f t="shared" si="97"/>
        <v>0</v>
      </c>
      <c r="S438" s="141">
        <v>1</v>
      </c>
      <c r="T438" s="142"/>
    </row>
    <row r="439" spans="1:20">
      <c r="A439" s="135" t="s">
        <v>142</v>
      </c>
      <c r="B439" s="136"/>
      <c r="C439" s="137">
        <v>7</v>
      </c>
      <c r="D439" s="137">
        <v>0</v>
      </c>
      <c r="E439" s="137">
        <v>12</v>
      </c>
      <c r="F439" s="137">
        <v>0</v>
      </c>
      <c r="G439" s="137">
        <v>13</v>
      </c>
      <c r="H439" s="137">
        <v>0</v>
      </c>
      <c r="I439" s="137">
        <v>16</v>
      </c>
      <c r="J439" s="137">
        <v>0</v>
      </c>
      <c r="K439" s="138">
        <f t="shared" si="92"/>
        <v>8</v>
      </c>
      <c r="L439" s="138">
        <f t="shared" si="91"/>
        <v>8</v>
      </c>
      <c r="M439" s="136">
        <f t="shared" si="90"/>
        <v>0</v>
      </c>
      <c r="N439" s="139" t="str">
        <f t="shared" si="93"/>
        <v/>
      </c>
      <c r="O439" s="139" t="str">
        <f t="shared" si="94"/>
        <v/>
      </c>
      <c r="P439" s="139" t="str">
        <f t="shared" si="95"/>
        <v/>
      </c>
      <c r="Q439" s="139" t="str">
        <f t="shared" si="96"/>
        <v/>
      </c>
      <c r="R439" s="140">
        <f t="shared" si="97"/>
        <v>0</v>
      </c>
      <c r="S439" s="141">
        <v>1</v>
      </c>
      <c r="T439" s="142"/>
    </row>
    <row r="440" spans="1:20">
      <c r="A440" s="135" t="s">
        <v>143</v>
      </c>
      <c r="B440" s="136" t="s">
        <v>140</v>
      </c>
      <c r="C440" s="137"/>
      <c r="D440" s="137"/>
      <c r="E440" s="137"/>
      <c r="F440" s="137"/>
      <c r="G440" s="137"/>
      <c r="H440" s="137"/>
      <c r="I440" s="137"/>
      <c r="J440" s="137"/>
      <c r="K440" s="138">
        <f t="shared" si="92"/>
        <v>0</v>
      </c>
      <c r="L440" s="138">
        <f t="shared" si="91"/>
        <v>0</v>
      </c>
      <c r="M440" s="136">
        <f t="shared" si="90"/>
        <v>0</v>
      </c>
      <c r="N440" s="139" t="str">
        <f t="shared" si="93"/>
        <v/>
      </c>
      <c r="O440" s="139">
        <f t="shared" si="94"/>
        <v>0</v>
      </c>
      <c r="P440" s="139" t="str">
        <f t="shared" si="95"/>
        <v/>
      </c>
      <c r="Q440" s="139" t="str">
        <f t="shared" si="96"/>
        <v/>
      </c>
      <c r="R440" s="140">
        <f t="shared" si="97"/>
        <v>0</v>
      </c>
      <c r="S440" s="141"/>
      <c r="T440" s="142"/>
    </row>
    <row r="441" spans="1:20">
      <c r="A441" s="135" t="s">
        <v>144</v>
      </c>
      <c r="B441" s="136"/>
      <c r="C441" s="137">
        <v>7</v>
      </c>
      <c r="D441" s="137">
        <v>0</v>
      </c>
      <c r="E441" s="137">
        <v>12</v>
      </c>
      <c r="F441" s="137">
        <v>0</v>
      </c>
      <c r="G441" s="137">
        <v>13</v>
      </c>
      <c r="H441" s="137">
        <v>0</v>
      </c>
      <c r="I441" s="137">
        <v>16</v>
      </c>
      <c r="J441" s="137">
        <v>0</v>
      </c>
      <c r="K441" s="138">
        <f t="shared" si="92"/>
        <v>8</v>
      </c>
      <c r="L441" s="138">
        <f t="shared" si="91"/>
        <v>8</v>
      </c>
      <c r="M441" s="136">
        <f t="shared" si="90"/>
        <v>0</v>
      </c>
      <c r="N441" s="139" t="str">
        <f t="shared" si="93"/>
        <v/>
      </c>
      <c r="O441" s="139" t="str">
        <f t="shared" si="94"/>
        <v/>
      </c>
      <c r="P441" s="139" t="str">
        <f t="shared" si="95"/>
        <v/>
      </c>
      <c r="Q441" s="139" t="str">
        <f t="shared" si="96"/>
        <v/>
      </c>
      <c r="R441" s="140">
        <f t="shared" si="97"/>
        <v>0</v>
      </c>
      <c r="S441" s="141">
        <v>1</v>
      </c>
      <c r="T441" s="142"/>
    </row>
    <row r="442" spans="1:20">
      <c r="A442" s="135" t="s">
        <v>145</v>
      </c>
      <c r="B442" s="136"/>
      <c r="C442" s="137">
        <v>7</v>
      </c>
      <c r="D442" s="137">
        <v>0</v>
      </c>
      <c r="E442" s="137">
        <v>12</v>
      </c>
      <c r="F442" s="137">
        <v>0</v>
      </c>
      <c r="G442" s="137">
        <v>13</v>
      </c>
      <c r="H442" s="137">
        <v>0</v>
      </c>
      <c r="I442" s="137">
        <v>16</v>
      </c>
      <c r="J442" s="137">
        <v>0</v>
      </c>
      <c r="K442" s="138">
        <f t="shared" si="92"/>
        <v>8</v>
      </c>
      <c r="L442" s="138">
        <f t="shared" si="91"/>
        <v>8</v>
      </c>
      <c r="M442" s="136">
        <f t="shared" si="90"/>
        <v>0</v>
      </c>
      <c r="N442" s="139" t="str">
        <f t="shared" si="93"/>
        <v/>
      </c>
      <c r="O442" s="139" t="str">
        <f t="shared" si="94"/>
        <v/>
      </c>
      <c r="P442" s="139" t="str">
        <f t="shared" si="95"/>
        <v/>
      </c>
      <c r="Q442" s="139" t="str">
        <f t="shared" si="96"/>
        <v/>
      </c>
      <c r="R442" s="140">
        <f t="shared" si="97"/>
        <v>0</v>
      </c>
      <c r="S442" s="141">
        <v>1</v>
      </c>
      <c r="T442" s="142"/>
    </row>
    <row r="443" spans="1:20">
      <c r="A443" s="135" t="s">
        <v>146</v>
      </c>
      <c r="B443" s="136"/>
      <c r="C443" s="137">
        <v>7</v>
      </c>
      <c r="D443" s="137">
        <v>0</v>
      </c>
      <c r="E443" s="137">
        <v>12</v>
      </c>
      <c r="F443" s="137">
        <v>0</v>
      </c>
      <c r="G443" s="137">
        <v>13</v>
      </c>
      <c r="H443" s="137">
        <v>0</v>
      </c>
      <c r="I443" s="137">
        <v>16</v>
      </c>
      <c r="J443" s="137">
        <v>0</v>
      </c>
      <c r="K443" s="138">
        <f t="shared" si="92"/>
        <v>8</v>
      </c>
      <c r="L443" s="138">
        <f t="shared" si="91"/>
        <v>8</v>
      </c>
      <c r="M443" s="136">
        <f t="shared" si="90"/>
        <v>0</v>
      </c>
      <c r="N443" s="139" t="str">
        <f t="shared" si="93"/>
        <v/>
      </c>
      <c r="O443" s="139" t="str">
        <f t="shared" si="94"/>
        <v/>
      </c>
      <c r="P443" s="139" t="str">
        <f t="shared" si="95"/>
        <v/>
      </c>
      <c r="Q443" s="139" t="str">
        <f t="shared" si="96"/>
        <v/>
      </c>
      <c r="R443" s="140">
        <f t="shared" si="97"/>
        <v>0</v>
      </c>
      <c r="S443" s="141">
        <v>1</v>
      </c>
      <c r="T443" s="142"/>
    </row>
    <row r="444" spans="1:20">
      <c r="A444" s="135" t="s">
        <v>147</v>
      </c>
      <c r="B444" s="136"/>
      <c r="C444" s="137">
        <v>7</v>
      </c>
      <c r="D444" s="137">
        <v>0</v>
      </c>
      <c r="E444" s="137">
        <v>12</v>
      </c>
      <c r="F444" s="137">
        <v>0</v>
      </c>
      <c r="G444" s="137">
        <v>13</v>
      </c>
      <c r="H444" s="137">
        <v>0</v>
      </c>
      <c r="I444" s="137">
        <v>16</v>
      </c>
      <c r="J444" s="137">
        <v>0</v>
      </c>
      <c r="K444" s="138">
        <f t="shared" si="92"/>
        <v>8</v>
      </c>
      <c r="L444" s="138">
        <f t="shared" si="91"/>
        <v>8</v>
      </c>
      <c r="M444" s="136">
        <f t="shared" si="90"/>
        <v>0</v>
      </c>
      <c r="N444" s="139" t="str">
        <f t="shared" si="93"/>
        <v/>
      </c>
      <c r="O444" s="139" t="str">
        <f t="shared" si="94"/>
        <v/>
      </c>
      <c r="P444" s="139" t="str">
        <f t="shared" si="95"/>
        <v/>
      </c>
      <c r="Q444" s="139" t="str">
        <f t="shared" si="96"/>
        <v/>
      </c>
      <c r="R444" s="140">
        <f t="shared" si="97"/>
        <v>0</v>
      </c>
      <c r="S444" s="141">
        <v>1</v>
      </c>
      <c r="T444" s="142"/>
    </row>
    <row r="445" spans="1:20">
      <c r="A445" s="135" t="s">
        <v>148</v>
      </c>
      <c r="B445" s="136"/>
      <c r="C445" s="137">
        <v>7</v>
      </c>
      <c r="D445" s="137">
        <v>0</v>
      </c>
      <c r="E445" s="137">
        <v>12</v>
      </c>
      <c r="F445" s="137">
        <v>0</v>
      </c>
      <c r="G445" s="137">
        <v>13</v>
      </c>
      <c r="H445" s="137">
        <v>0</v>
      </c>
      <c r="I445" s="137">
        <v>16</v>
      </c>
      <c r="J445" s="137">
        <v>0</v>
      </c>
      <c r="K445" s="138">
        <f t="shared" si="92"/>
        <v>8</v>
      </c>
      <c r="L445" s="138">
        <f t="shared" si="91"/>
        <v>8</v>
      </c>
      <c r="M445" s="136">
        <f t="shared" si="90"/>
        <v>0</v>
      </c>
      <c r="N445" s="139" t="str">
        <f t="shared" si="93"/>
        <v/>
      </c>
      <c r="O445" s="139" t="str">
        <f t="shared" si="94"/>
        <v/>
      </c>
      <c r="P445" s="139" t="str">
        <f t="shared" si="95"/>
        <v/>
      </c>
      <c r="Q445" s="139" t="str">
        <f t="shared" si="96"/>
        <v/>
      </c>
      <c r="R445" s="140">
        <f t="shared" si="97"/>
        <v>0</v>
      </c>
      <c r="S445" s="141">
        <v>1</v>
      </c>
      <c r="T445" s="142"/>
    </row>
    <row r="446" spans="1:20" s="168" customFormat="1">
      <c r="A446" s="160" t="s">
        <v>149</v>
      </c>
      <c r="B446" s="161" t="s">
        <v>140</v>
      </c>
      <c r="C446" s="162">
        <v>7</v>
      </c>
      <c r="D446" s="162">
        <v>0</v>
      </c>
      <c r="E446" s="162">
        <v>12</v>
      </c>
      <c r="F446" s="162">
        <v>0</v>
      </c>
      <c r="G446" s="162">
        <v>13</v>
      </c>
      <c r="H446" s="162">
        <v>0</v>
      </c>
      <c r="I446" s="162">
        <v>16</v>
      </c>
      <c r="J446" s="162">
        <v>0</v>
      </c>
      <c r="K446" s="163">
        <f t="shared" si="92"/>
        <v>8</v>
      </c>
      <c r="L446" s="163">
        <f t="shared" si="91"/>
        <v>8</v>
      </c>
      <c r="M446" s="161">
        <f t="shared" si="90"/>
        <v>8</v>
      </c>
      <c r="N446" s="164" t="str">
        <f t="shared" si="93"/>
        <v/>
      </c>
      <c r="O446" s="164">
        <f t="shared" si="94"/>
        <v>7</v>
      </c>
      <c r="P446" s="164">
        <f t="shared" si="95"/>
        <v>1</v>
      </c>
      <c r="Q446" s="164" t="str">
        <f t="shared" si="96"/>
        <v/>
      </c>
      <c r="R446" s="165">
        <f t="shared" si="97"/>
        <v>17</v>
      </c>
      <c r="S446" s="166">
        <v>1</v>
      </c>
      <c r="T446" s="167"/>
    </row>
    <row r="447" spans="1:20">
      <c r="A447" s="135" t="s">
        <v>150</v>
      </c>
      <c r="B447" s="136"/>
      <c r="C447" s="137">
        <v>7</v>
      </c>
      <c r="D447" s="137">
        <v>0</v>
      </c>
      <c r="E447" s="137">
        <v>12</v>
      </c>
      <c r="F447" s="137">
        <v>0</v>
      </c>
      <c r="G447" s="137">
        <v>13</v>
      </c>
      <c r="H447" s="137">
        <v>0</v>
      </c>
      <c r="I447" s="137">
        <v>16</v>
      </c>
      <c r="J447" s="137">
        <v>0</v>
      </c>
      <c r="K447" s="138">
        <f t="shared" si="92"/>
        <v>8</v>
      </c>
      <c r="L447" s="138">
        <f t="shared" si="91"/>
        <v>8</v>
      </c>
      <c r="M447" s="136">
        <f t="shared" si="90"/>
        <v>0</v>
      </c>
      <c r="N447" s="139" t="str">
        <f t="shared" si="93"/>
        <v/>
      </c>
      <c r="O447" s="139" t="str">
        <f t="shared" si="94"/>
        <v/>
      </c>
      <c r="P447" s="139" t="str">
        <f t="shared" si="95"/>
        <v/>
      </c>
      <c r="Q447" s="139" t="str">
        <f t="shared" si="96"/>
        <v/>
      </c>
      <c r="R447" s="140">
        <f t="shared" si="97"/>
        <v>0</v>
      </c>
      <c r="S447" s="141">
        <v>1</v>
      </c>
      <c r="T447" s="142"/>
    </row>
    <row r="448" spans="1:20">
      <c r="A448" s="135" t="s">
        <v>151</v>
      </c>
      <c r="B448" s="136" t="s">
        <v>140</v>
      </c>
      <c r="C448" s="137"/>
      <c r="D448" s="137"/>
      <c r="E448" s="137"/>
      <c r="F448" s="137"/>
      <c r="G448" s="137"/>
      <c r="H448" s="137"/>
      <c r="I448" s="137"/>
      <c r="J448" s="137"/>
      <c r="K448" s="138">
        <f t="shared" si="92"/>
        <v>0</v>
      </c>
      <c r="L448" s="138">
        <f t="shared" si="91"/>
        <v>0</v>
      </c>
      <c r="M448" s="136">
        <f t="shared" si="90"/>
        <v>0</v>
      </c>
      <c r="N448" s="139" t="str">
        <f t="shared" si="93"/>
        <v/>
      </c>
      <c r="O448" s="139">
        <f t="shared" si="94"/>
        <v>0</v>
      </c>
      <c r="P448" s="139" t="str">
        <f t="shared" si="95"/>
        <v/>
      </c>
      <c r="Q448" s="139" t="str">
        <f t="shared" si="96"/>
        <v/>
      </c>
      <c r="R448" s="140">
        <f t="shared" si="97"/>
        <v>0</v>
      </c>
      <c r="S448" s="141"/>
      <c r="T448" s="142"/>
    </row>
    <row r="449" spans="1:20">
      <c r="A449" s="135" t="s">
        <v>152</v>
      </c>
      <c r="B449" s="136"/>
      <c r="C449" s="137">
        <v>7</v>
      </c>
      <c r="D449" s="137">
        <v>0</v>
      </c>
      <c r="E449" s="137">
        <v>12</v>
      </c>
      <c r="F449" s="137">
        <v>0</v>
      </c>
      <c r="G449" s="137">
        <v>13</v>
      </c>
      <c r="H449" s="137">
        <v>0</v>
      </c>
      <c r="I449" s="137">
        <v>16</v>
      </c>
      <c r="J449" s="137">
        <v>0</v>
      </c>
      <c r="K449" s="138">
        <f t="shared" si="92"/>
        <v>8</v>
      </c>
      <c r="L449" s="138">
        <f t="shared" si="91"/>
        <v>8</v>
      </c>
      <c r="M449" s="136">
        <f t="shared" si="90"/>
        <v>0</v>
      </c>
      <c r="N449" s="139" t="str">
        <f t="shared" si="93"/>
        <v/>
      </c>
      <c r="O449" s="139" t="str">
        <f t="shared" si="94"/>
        <v/>
      </c>
      <c r="P449" s="139" t="str">
        <f t="shared" si="95"/>
        <v/>
      </c>
      <c r="Q449" s="139" t="str">
        <f t="shared" si="96"/>
        <v/>
      </c>
      <c r="R449" s="140">
        <f t="shared" si="97"/>
        <v>0</v>
      </c>
      <c r="S449" s="141">
        <v>1</v>
      </c>
      <c r="T449" s="142"/>
    </row>
    <row r="450" spans="1:20">
      <c r="A450" s="135" t="s">
        <v>153</v>
      </c>
      <c r="B450" s="136"/>
      <c r="C450" s="137">
        <v>7</v>
      </c>
      <c r="D450" s="137">
        <v>0</v>
      </c>
      <c r="E450" s="137">
        <v>12</v>
      </c>
      <c r="F450" s="137">
        <v>0</v>
      </c>
      <c r="G450" s="137">
        <v>13</v>
      </c>
      <c r="H450" s="137">
        <v>0</v>
      </c>
      <c r="I450" s="137">
        <v>16</v>
      </c>
      <c r="J450" s="137">
        <v>0</v>
      </c>
      <c r="K450" s="138">
        <f t="shared" si="92"/>
        <v>8</v>
      </c>
      <c r="L450" s="138">
        <f t="shared" si="91"/>
        <v>8</v>
      </c>
      <c r="M450" s="136">
        <f t="shared" si="90"/>
        <v>0</v>
      </c>
      <c r="N450" s="139" t="str">
        <f t="shared" si="93"/>
        <v/>
      </c>
      <c r="O450" s="139" t="str">
        <f t="shared" si="94"/>
        <v/>
      </c>
      <c r="P450" s="139" t="str">
        <f t="shared" si="95"/>
        <v/>
      </c>
      <c r="Q450" s="139" t="str">
        <f t="shared" si="96"/>
        <v/>
      </c>
      <c r="R450" s="140">
        <f t="shared" si="97"/>
        <v>0</v>
      </c>
      <c r="S450" s="141">
        <v>1</v>
      </c>
      <c r="T450" s="142"/>
    </row>
    <row r="451" spans="1:20">
      <c r="A451" s="135" t="s">
        <v>154</v>
      </c>
      <c r="B451" s="136"/>
      <c r="C451" s="137">
        <v>7</v>
      </c>
      <c r="D451" s="137">
        <v>0</v>
      </c>
      <c r="E451" s="137">
        <v>12</v>
      </c>
      <c r="F451" s="137">
        <v>0</v>
      </c>
      <c r="G451" s="137">
        <v>13</v>
      </c>
      <c r="H451" s="137">
        <v>0</v>
      </c>
      <c r="I451" s="137">
        <v>16</v>
      </c>
      <c r="J451" s="137">
        <v>0</v>
      </c>
      <c r="K451" s="138">
        <f t="shared" si="92"/>
        <v>8</v>
      </c>
      <c r="L451" s="138">
        <f t="shared" si="91"/>
        <v>8</v>
      </c>
      <c r="M451" s="136">
        <f t="shared" si="90"/>
        <v>0</v>
      </c>
      <c r="N451" s="139" t="str">
        <f t="shared" si="93"/>
        <v/>
      </c>
      <c r="O451" s="139" t="str">
        <f t="shared" si="94"/>
        <v/>
      </c>
      <c r="P451" s="139" t="str">
        <f t="shared" si="95"/>
        <v/>
      </c>
      <c r="Q451" s="139" t="str">
        <f t="shared" si="96"/>
        <v/>
      </c>
      <c r="R451" s="140">
        <f t="shared" si="97"/>
        <v>0</v>
      </c>
      <c r="S451" s="141">
        <v>1</v>
      </c>
      <c r="T451" s="142"/>
    </row>
    <row r="452" spans="1:20">
      <c r="A452" s="135" t="s">
        <v>155</v>
      </c>
      <c r="B452" s="136" t="s">
        <v>140</v>
      </c>
      <c r="C452" s="137"/>
      <c r="D452" s="137"/>
      <c r="E452" s="137"/>
      <c r="F452" s="137"/>
      <c r="G452" s="137"/>
      <c r="H452" s="137"/>
      <c r="I452" s="137"/>
      <c r="J452" s="137"/>
      <c r="K452" s="138">
        <f t="shared" si="92"/>
        <v>0</v>
      </c>
      <c r="L452" s="138">
        <f t="shared" si="91"/>
        <v>0</v>
      </c>
      <c r="M452" s="136">
        <f t="shared" si="90"/>
        <v>0</v>
      </c>
      <c r="N452" s="139" t="str">
        <f t="shared" si="93"/>
        <v/>
      </c>
      <c r="O452" s="139">
        <f t="shared" si="94"/>
        <v>0</v>
      </c>
      <c r="P452" s="139" t="str">
        <f t="shared" si="95"/>
        <v/>
      </c>
      <c r="Q452" s="139" t="str">
        <f t="shared" si="96"/>
        <v/>
      </c>
      <c r="R452" s="140">
        <f t="shared" si="97"/>
        <v>0</v>
      </c>
      <c r="S452" s="141"/>
      <c r="T452" s="142"/>
    </row>
    <row r="453" spans="1:20" s="168" customFormat="1">
      <c r="A453" s="160" t="s">
        <v>156</v>
      </c>
      <c r="B453" s="161" t="s">
        <v>140</v>
      </c>
      <c r="C453" s="162">
        <v>7</v>
      </c>
      <c r="D453" s="162">
        <v>0</v>
      </c>
      <c r="E453" s="162">
        <v>12</v>
      </c>
      <c r="F453" s="162">
        <v>0</v>
      </c>
      <c r="G453" s="162">
        <v>13</v>
      </c>
      <c r="H453" s="162">
        <v>0</v>
      </c>
      <c r="I453" s="162">
        <v>16</v>
      </c>
      <c r="J453" s="162">
        <v>0</v>
      </c>
      <c r="K453" s="163">
        <f t="shared" si="92"/>
        <v>8</v>
      </c>
      <c r="L453" s="163">
        <f t="shared" si="91"/>
        <v>8</v>
      </c>
      <c r="M453" s="161">
        <f t="shared" si="90"/>
        <v>8</v>
      </c>
      <c r="N453" s="164" t="str">
        <f t="shared" si="93"/>
        <v/>
      </c>
      <c r="O453" s="164">
        <f t="shared" si="94"/>
        <v>7</v>
      </c>
      <c r="P453" s="164">
        <f t="shared" si="95"/>
        <v>1</v>
      </c>
      <c r="Q453" s="164" t="str">
        <f t="shared" si="96"/>
        <v/>
      </c>
      <c r="R453" s="165">
        <f t="shared" si="97"/>
        <v>17</v>
      </c>
      <c r="S453" s="166">
        <v>1</v>
      </c>
      <c r="T453" s="167"/>
    </row>
    <row r="454" spans="1:20">
      <c r="A454" s="135" t="s">
        <v>157</v>
      </c>
      <c r="B454" s="136"/>
      <c r="C454" s="137">
        <v>7</v>
      </c>
      <c r="D454" s="137">
        <v>0</v>
      </c>
      <c r="E454" s="137">
        <v>12</v>
      </c>
      <c r="F454" s="137">
        <v>0</v>
      </c>
      <c r="G454" s="137">
        <v>13</v>
      </c>
      <c r="H454" s="137">
        <v>0</v>
      </c>
      <c r="I454" s="137">
        <v>16</v>
      </c>
      <c r="J454" s="137">
        <v>0</v>
      </c>
      <c r="K454" s="138">
        <f t="shared" si="92"/>
        <v>8</v>
      </c>
      <c r="L454" s="138">
        <f t="shared" si="91"/>
        <v>8</v>
      </c>
      <c r="M454" s="136">
        <f t="shared" si="90"/>
        <v>0</v>
      </c>
      <c r="N454" s="139" t="str">
        <f t="shared" si="93"/>
        <v/>
      </c>
      <c r="O454" s="139" t="str">
        <f t="shared" si="94"/>
        <v/>
      </c>
      <c r="P454" s="139" t="str">
        <f t="shared" si="95"/>
        <v/>
      </c>
      <c r="Q454" s="139" t="str">
        <f t="shared" si="96"/>
        <v/>
      </c>
      <c r="R454" s="140">
        <f t="shared" si="97"/>
        <v>0</v>
      </c>
      <c r="S454" s="141">
        <v>1</v>
      </c>
      <c r="T454" s="142"/>
    </row>
    <row r="455" spans="1:20">
      <c r="A455" s="135" t="s">
        <v>158</v>
      </c>
      <c r="B455" s="136"/>
      <c r="C455" s="137">
        <v>7</v>
      </c>
      <c r="D455" s="137">
        <v>0</v>
      </c>
      <c r="E455" s="137">
        <v>12</v>
      </c>
      <c r="F455" s="137">
        <v>0</v>
      </c>
      <c r="G455" s="137">
        <v>13</v>
      </c>
      <c r="H455" s="137">
        <v>0</v>
      </c>
      <c r="I455" s="137">
        <v>16</v>
      </c>
      <c r="J455" s="137">
        <v>0</v>
      </c>
      <c r="K455" s="138">
        <f t="shared" si="92"/>
        <v>8</v>
      </c>
      <c r="L455" s="138">
        <f t="shared" si="91"/>
        <v>8</v>
      </c>
      <c r="M455" s="136">
        <f t="shared" si="90"/>
        <v>0</v>
      </c>
      <c r="N455" s="139" t="str">
        <f t="shared" si="93"/>
        <v/>
      </c>
      <c r="O455" s="139" t="str">
        <f t="shared" si="94"/>
        <v/>
      </c>
      <c r="P455" s="139" t="str">
        <f t="shared" si="95"/>
        <v/>
      </c>
      <c r="Q455" s="139" t="str">
        <f t="shared" si="96"/>
        <v/>
      </c>
      <c r="R455" s="140">
        <f t="shared" si="97"/>
        <v>0</v>
      </c>
      <c r="S455" s="141">
        <v>1</v>
      </c>
      <c r="T455" s="142"/>
    </row>
    <row r="456" spans="1:20">
      <c r="A456" s="135" t="s">
        <v>159</v>
      </c>
      <c r="B456" s="136"/>
      <c r="C456" s="137">
        <v>7</v>
      </c>
      <c r="D456" s="137">
        <v>0</v>
      </c>
      <c r="E456" s="137">
        <v>12</v>
      </c>
      <c r="F456" s="137">
        <v>0</v>
      </c>
      <c r="G456" s="137">
        <v>13</v>
      </c>
      <c r="H456" s="137">
        <v>0</v>
      </c>
      <c r="I456" s="137">
        <v>16</v>
      </c>
      <c r="J456" s="137">
        <v>0</v>
      </c>
      <c r="K456" s="138">
        <f t="shared" si="92"/>
        <v>8</v>
      </c>
      <c r="L456" s="138">
        <f t="shared" si="91"/>
        <v>8</v>
      </c>
      <c r="M456" s="136">
        <f t="shared" si="90"/>
        <v>0</v>
      </c>
      <c r="N456" s="139" t="str">
        <f t="shared" si="93"/>
        <v/>
      </c>
      <c r="O456" s="139" t="str">
        <f t="shared" si="94"/>
        <v/>
      </c>
      <c r="P456" s="139" t="str">
        <f t="shared" si="95"/>
        <v/>
      </c>
      <c r="Q456" s="139" t="str">
        <f t="shared" si="96"/>
        <v/>
      </c>
      <c r="R456" s="140">
        <f t="shared" si="97"/>
        <v>0</v>
      </c>
      <c r="S456" s="141">
        <v>1</v>
      </c>
      <c r="T456" s="142"/>
    </row>
    <row r="457" spans="1:20">
      <c r="A457" s="135" t="s">
        <v>160</v>
      </c>
      <c r="B457" s="136"/>
      <c r="C457" s="137">
        <v>7</v>
      </c>
      <c r="D457" s="137">
        <v>0</v>
      </c>
      <c r="E457" s="137">
        <v>12</v>
      </c>
      <c r="F457" s="137">
        <v>0</v>
      </c>
      <c r="G457" s="137">
        <v>13</v>
      </c>
      <c r="H457" s="137">
        <v>0</v>
      </c>
      <c r="I457" s="137">
        <v>16</v>
      </c>
      <c r="J457" s="137">
        <v>0</v>
      </c>
      <c r="K457" s="138">
        <f t="shared" si="92"/>
        <v>8</v>
      </c>
      <c r="L457" s="138">
        <f t="shared" si="91"/>
        <v>8</v>
      </c>
      <c r="M457" s="136">
        <f t="shared" si="90"/>
        <v>0</v>
      </c>
      <c r="N457" s="139" t="str">
        <f t="shared" si="93"/>
        <v/>
      </c>
      <c r="O457" s="139" t="str">
        <f t="shared" si="94"/>
        <v/>
      </c>
      <c r="P457" s="139" t="str">
        <f t="shared" si="95"/>
        <v/>
      </c>
      <c r="Q457" s="139" t="str">
        <f t="shared" si="96"/>
        <v/>
      </c>
      <c r="R457" s="140">
        <f t="shared" si="97"/>
        <v>0</v>
      </c>
      <c r="S457" s="141">
        <v>1</v>
      </c>
      <c r="T457" s="142"/>
    </row>
    <row r="458" spans="1:20">
      <c r="A458" s="135" t="s">
        <v>161</v>
      </c>
      <c r="B458" s="136"/>
      <c r="C458" s="137">
        <v>7</v>
      </c>
      <c r="D458" s="137">
        <v>0</v>
      </c>
      <c r="E458" s="137">
        <v>12</v>
      </c>
      <c r="F458" s="137">
        <v>0</v>
      </c>
      <c r="G458" s="137">
        <v>13</v>
      </c>
      <c r="H458" s="137">
        <v>0</v>
      </c>
      <c r="I458" s="137">
        <v>16</v>
      </c>
      <c r="J458" s="137">
        <v>0</v>
      </c>
      <c r="K458" s="138">
        <f t="shared" si="92"/>
        <v>8</v>
      </c>
      <c r="L458" s="138">
        <f t="shared" si="91"/>
        <v>8</v>
      </c>
      <c r="M458" s="136">
        <f t="shared" si="90"/>
        <v>0</v>
      </c>
      <c r="N458" s="139" t="str">
        <f t="shared" si="93"/>
        <v/>
      </c>
      <c r="O458" s="139" t="str">
        <f t="shared" si="94"/>
        <v/>
      </c>
      <c r="P458" s="139" t="str">
        <f t="shared" si="95"/>
        <v/>
      </c>
      <c r="Q458" s="139" t="str">
        <f t="shared" si="96"/>
        <v/>
      </c>
      <c r="R458" s="140">
        <f t="shared" si="97"/>
        <v>0</v>
      </c>
      <c r="S458" s="141">
        <v>1</v>
      </c>
      <c r="T458" s="142"/>
    </row>
    <row r="459" spans="1:20">
      <c r="A459" s="135" t="s">
        <v>162</v>
      </c>
      <c r="B459" s="136"/>
      <c r="C459" s="137">
        <v>7</v>
      </c>
      <c r="D459" s="137">
        <v>0</v>
      </c>
      <c r="E459" s="137">
        <v>12</v>
      </c>
      <c r="F459" s="137">
        <v>0</v>
      </c>
      <c r="G459" s="137">
        <v>13</v>
      </c>
      <c r="H459" s="137">
        <v>0</v>
      </c>
      <c r="I459" s="137">
        <v>16</v>
      </c>
      <c r="J459" s="137">
        <v>0</v>
      </c>
      <c r="K459" s="138">
        <f t="shared" si="92"/>
        <v>8</v>
      </c>
      <c r="L459" s="138">
        <f t="shared" si="91"/>
        <v>8</v>
      </c>
      <c r="M459" s="136">
        <f t="shared" si="90"/>
        <v>0</v>
      </c>
      <c r="N459" s="139" t="str">
        <f t="shared" si="93"/>
        <v/>
      </c>
      <c r="O459" s="139" t="str">
        <f t="shared" si="94"/>
        <v/>
      </c>
      <c r="P459" s="139" t="str">
        <f t="shared" si="95"/>
        <v/>
      </c>
      <c r="Q459" s="139" t="str">
        <f t="shared" si="96"/>
        <v/>
      </c>
      <c r="R459" s="140">
        <f t="shared" si="97"/>
        <v>0</v>
      </c>
      <c r="S459" s="141">
        <v>1</v>
      </c>
      <c r="T459" s="142"/>
    </row>
    <row r="460" spans="1:20">
      <c r="A460" s="135" t="s">
        <v>163</v>
      </c>
      <c r="B460" s="136" t="s">
        <v>140</v>
      </c>
      <c r="C460" s="137"/>
      <c r="D460" s="137"/>
      <c r="E460" s="137"/>
      <c r="F460" s="137"/>
      <c r="G460" s="137"/>
      <c r="H460" s="137"/>
      <c r="I460" s="137"/>
      <c r="J460" s="137"/>
      <c r="K460" s="138">
        <f t="shared" si="92"/>
        <v>0</v>
      </c>
      <c r="L460" s="138">
        <f t="shared" si="91"/>
        <v>0</v>
      </c>
      <c r="M460" s="136">
        <f t="shared" si="90"/>
        <v>0</v>
      </c>
      <c r="N460" s="139" t="str">
        <f t="shared" si="93"/>
        <v/>
      </c>
      <c r="O460" s="139">
        <f t="shared" si="94"/>
        <v>0</v>
      </c>
      <c r="P460" s="139" t="str">
        <f t="shared" si="95"/>
        <v/>
      </c>
      <c r="Q460" s="139" t="str">
        <f t="shared" si="96"/>
        <v/>
      </c>
      <c r="R460" s="140">
        <f t="shared" si="97"/>
        <v>0</v>
      </c>
      <c r="S460" s="141"/>
      <c r="T460" s="142"/>
    </row>
    <row r="461" spans="1:20">
      <c r="A461" s="135" t="s">
        <v>164</v>
      </c>
      <c r="B461" s="136"/>
      <c r="C461" s="137">
        <v>7</v>
      </c>
      <c r="D461" s="137">
        <v>0</v>
      </c>
      <c r="E461" s="137">
        <v>12</v>
      </c>
      <c r="F461" s="137">
        <v>0</v>
      </c>
      <c r="G461" s="137">
        <v>13</v>
      </c>
      <c r="H461" s="137">
        <v>0</v>
      </c>
      <c r="I461" s="137">
        <v>16</v>
      </c>
      <c r="J461" s="137">
        <v>0</v>
      </c>
      <c r="K461" s="138">
        <f t="shared" si="92"/>
        <v>8</v>
      </c>
      <c r="L461" s="138">
        <f t="shared" si="91"/>
        <v>8</v>
      </c>
      <c r="M461" s="136">
        <f t="shared" si="90"/>
        <v>0</v>
      </c>
      <c r="N461" s="139" t="str">
        <f t="shared" si="93"/>
        <v/>
      </c>
      <c r="O461" s="139" t="str">
        <f t="shared" si="94"/>
        <v/>
      </c>
      <c r="P461" s="139" t="str">
        <f t="shared" si="95"/>
        <v/>
      </c>
      <c r="Q461" s="139" t="str">
        <f t="shared" si="96"/>
        <v/>
      </c>
      <c r="R461" s="140">
        <f t="shared" si="97"/>
        <v>0</v>
      </c>
      <c r="S461" s="141">
        <v>1</v>
      </c>
      <c r="T461" s="142"/>
    </row>
    <row r="462" spans="1:20">
      <c r="A462" s="135" t="s">
        <v>165</v>
      </c>
      <c r="B462" s="136" t="s">
        <v>140</v>
      </c>
      <c r="C462" s="137"/>
      <c r="D462" s="137"/>
      <c r="E462" s="137"/>
      <c r="F462" s="137"/>
      <c r="G462" s="137"/>
      <c r="H462" s="137"/>
      <c r="I462" s="137"/>
      <c r="J462" s="137"/>
      <c r="K462" s="138">
        <f t="shared" si="92"/>
        <v>0</v>
      </c>
      <c r="L462" s="138">
        <f t="shared" si="91"/>
        <v>0</v>
      </c>
      <c r="M462" s="136">
        <f t="shared" si="90"/>
        <v>0</v>
      </c>
      <c r="N462" s="139" t="str">
        <f t="shared" si="93"/>
        <v/>
      </c>
      <c r="O462" s="139">
        <f t="shared" si="94"/>
        <v>0</v>
      </c>
      <c r="P462" s="139" t="str">
        <f t="shared" si="95"/>
        <v/>
      </c>
      <c r="Q462" s="139" t="str">
        <f t="shared" si="96"/>
        <v/>
      </c>
      <c r="R462" s="140">
        <f t="shared" si="97"/>
        <v>0</v>
      </c>
      <c r="S462" s="141"/>
      <c r="T462" s="142"/>
    </row>
    <row r="463" spans="1:20">
      <c r="A463" s="135" t="s">
        <v>166</v>
      </c>
      <c r="B463" s="136"/>
      <c r="C463" s="137"/>
      <c r="D463" s="137"/>
      <c r="E463" s="137"/>
      <c r="F463" s="137"/>
      <c r="G463" s="137"/>
      <c r="H463" s="137"/>
      <c r="I463" s="137"/>
      <c r="J463" s="137"/>
      <c r="K463" s="138">
        <f t="shared" si="92"/>
        <v>0</v>
      </c>
      <c r="L463" s="138">
        <f t="shared" si="91"/>
        <v>0</v>
      </c>
      <c r="M463" s="136">
        <f t="shared" si="90"/>
        <v>0</v>
      </c>
      <c r="N463" s="139" t="str">
        <f t="shared" si="93"/>
        <v/>
      </c>
      <c r="O463" s="139" t="str">
        <f t="shared" si="94"/>
        <v/>
      </c>
      <c r="P463" s="139" t="str">
        <f t="shared" si="95"/>
        <v/>
      </c>
      <c r="Q463" s="139" t="str">
        <f t="shared" si="96"/>
        <v/>
      </c>
      <c r="R463" s="140">
        <f t="shared" si="97"/>
        <v>0</v>
      </c>
      <c r="S463" s="141"/>
      <c r="T463" s="142"/>
    </row>
    <row r="464" spans="1:20" ht="16" thickBot="1">
      <c r="A464" s="143"/>
      <c r="B464" s="143"/>
      <c r="C464" s="144"/>
      <c r="D464" s="144"/>
      <c r="E464" s="144"/>
      <c r="F464" s="144"/>
      <c r="G464" s="144"/>
      <c r="H464" s="144"/>
      <c r="I464" s="144"/>
      <c r="J464" s="144"/>
      <c r="K464" s="260" t="s">
        <v>167</v>
      </c>
      <c r="L464" s="261"/>
      <c r="M464" s="262"/>
      <c r="N464" s="145">
        <f t="shared" ref="N464:S464" si="98">SUM(N433:N463)</f>
        <v>0</v>
      </c>
      <c r="O464" s="145">
        <f t="shared" si="98"/>
        <v>14</v>
      </c>
      <c r="P464" s="145">
        <f t="shared" si="98"/>
        <v>2</v>
      </c>
      <c r="Q464" s="145">
        <f t="shared" si="98"/>
        <v>0</v>
      </c>
      <c r="R464" s="145">
        <f t="shared" si="98"/>
        <v>34</v>
      </c>
      <c r="S464" s="145">
        <f t="shared" si="98"/>
        <v>23</v>
      </c>
      <c r="T464" s="145"/>
    </row>
    <row r="465" spans="1:20">
      <c r="A465" s="112"/>
      <c r="B465" s="112"/>
      <c r="K465" s="119"/>
      <c r="L465" s="119"/>
      <c r="M465" s="119"/>
      <c r="N465" s="146"/>
      <c r="O465" s="146"/>
      <c r="P465" s="146"/>
      <c r="Q465" s="146"/>
      <c r="R465" s="146"/>
      <c r="S465" s="146"/>
    </row>
    <row r="466" spans="1:20" ht="16" thickBot="1"/>
    <row r="467" spans="1:20" ht="16" thickBot="1">
      <c r="A467" s="242" t="s">
        <v>116</v>
      </c>
      <c r="B467" s="243"/>
      <c r="C467" s="243"/>
      <c r="D467" s="243"/>
      <c r="E467" s="243"/>
      <c r="F467" s="243"/>
      <c r="G467" s="243"/>
      <c r="H467" s="243"/>
      <c r="I467" s="243"/>
      <c r="J467" s="243"/>
      <c r="K467" s="243"/>
      <c r="L467" s="243"/>
      <c r="M467" s="243"/>
      <c r="N467" s="243"/>
      <c r="O467" s="243"/>
      <c r="P467" s="243"/>
      <c r="Q467" s="243"/>
      <c r="R467" s="243"/>
      <c r="S467" s="243"/>
      <c r="T467" s="244"/>
    </row>
    <row r="468" spans="1:20">
      <c r="A468" s="245"/>
      <c r="B468" s="246"/>
      <c r="C468" s="113"/>
      <c r="D468" s="113"/>
      <c r="E468" s="113"/>
      <c r="F468" s="114"/>
      <c r="G468" s="114"/>
      <c r="H468" s="114"/>
      <c r="I468" s="114"/>
      <c r="J468" s="114"/>
      <c r="K468" s="114"/>
      <c r="L468" s="114"/>
      <c r="M468" s="113"/>
      <c r="N468" s="114"/>
      <c r="O468" s="114"/>
      <c r="P468" s="114"/>
      <c r="Q468" s="113"/>
      <c r="R468" s="115"/>
      <c r="S468" s="115"/>
      <c r="T468" s="116"/>
    </row>
    <row r="469" spans="1:20">
      <c r="A469" s="247" t="s">
        <v>117</v>
      </c>
      <c r="B469" s="248"/>
      <c r="C469" s="119" t="s">
        <v>118</v>
      </c>
      <c r="D469" s="249" t="s">
        <v>91</v>
      </c>
      <c r="E469" s="249"/>
      <c r="F469" s="249"/>
      <c r="G469" s="249"/>
      <c r="H469" s="249"/>
      <c r="I469" s="249"/>
      <c r="J469" s="249"/>
      <c r="K469" s="120"/>
      <c r="L469" s="120"/>
      <c r="M469" s="120"/>
      <c r="N469" s="120"/>
      <c r="O469" s="119"/>
      <c r="P469" s="120"/>
      <c r="R469" s="120"/>
      <c r="S469" s="120"/>
      <c r="T469" s="121"/>
    </row>
    <row r="470" spans="1:20">
      <c r="A470" s="117" t="s">
        <v>119</v>
      </c>
      <c r="B470" s="118"/>
      <c r="C470" s="119" t="s">
        <v>118</v>
      </c>
      <c r="D470" s="248"/>
      <c r="E470" s="248"/>
      <c r="F470" s="248"/>
      <c r="G470" s="248"/>
      <c r="H470" s="248"/>
      <c r="I470" s="248"/>
      <c r="J470" s="248"/>
      <c r="K470" s="120"/>
      <c r="L470" s="120"/>
      <c r="M470" s="120" t="str">
        <f>M5</f>
        <v>PERIODE TIME SHEET :  1 - 30 SEPTEMBER 2025</v>
      </c>
      <c r="O470" s="119"/>
      <c r="P470" s="120"/>
      <c r="Q470" s="120"/>
      <c r="R470" s="120"/>
      <c r="S470" s="122"/>
      <c r="T470" s="121"/>
    </row>
    <row r="471" spans="1:20">
      <c r="A471" s="117" t="s">
        <v>120</v>
      </c>
      <c r="B471" s="118"/>
      <c r="C471" s="119" t="s">
        <v>118</v>
      </c>
      <c r="D471" s="248" t="s">
        <v>92</v>
      </c>
      <c r="E471" s="248"/>
      <c r="F471" s="248"/>
      <c r="G471" s="248"/>
      <c r="H471" s="248"/>
      <c r="I471" s="248"/>
      <c r="J471" s="248"/>
      <c r="K471" s="120"/>
      <c r="L471" s="120"/>
      <c r="M471" s="120"/>
      <c r="N471" s="120"/>
      <c r="O471" s="119"/>
      <c r="P471" s="120"/>
      <c r="Q471" s="120"/>
      <c r="R471" s="120"/>
      <c r="S471" s="120"/>
      <c r="T471" s="121"/>
    </row>
    <row r="472" spans="1:20">
      <c r="A472" s="123" t="s">
        <v>121</v>
      </c>
      <c r="B472" s="124"/>
      <c r="C472" s="125" t="s">
        <v>118</v>
      </c>
      <c r="D472" s="250"/>
      <c r="E472" s="250"/>
      <c r="F472" s="250"/>
      <c r="G472" s="250"/>
      <c r="H472" s="250"/>
      <c r="I472" s="250"/>
      <c r="J472" s="250"/>
      <c r="K472" s="124"/>
      <c r="L472" s="124"/>
      <c r="M472" s="124"/>
      <c r="N472" s="124"/>
      <c r="O472" s="124"/>
      <c r="P472" s="124"/>
      <c r="Q472" s="124"/>
      <c r="R472" s="124"/>
      <c r="S472" s="124"/>
      <c r="T472" s="126"/>
    </row>
    <row r="473" spans="1:20" ht="16" thickBot="1">
      <c r="A473" s="127"/>
      <c r="B473" s="128"/>
      <c r="C473" s="129"/>
      <c r="D473" s="129"/>
      <c r="E473" s="129"/>
      <c r="F473" s="129"/>
      <c r="G473" s="129"/>
      <c r="H473" s="129"/>
      <c r="I473" s="129"/>
      <c r="J473" s="129"/>
      <c r="K473" s="129"/>
      <c r="L473" s="129"/>
      <c r="M473" s="128"/>
      <c r="N473" s="129"/>
      <c r="O473" s="129"/>
      <c r="P473" s="129"/>
      <c r="Q473" s="129"/>
      <c r="R473" s="129"/>
      <c r="S473" s="129"/>
      <c r="T473" s="130"/>
    </row>
    <row r="474" spans="1:20" ht="12.75" customHeight="1">
      <c r="A474" s="251" t="s">
        <v>122</v>
      </c>
      <c r="B474" s="253" t="s">
        <v>123</v>
      </c>
      <c r="C474" s="255" t="s">
        <v>124</v>
      </c>
      <c r="D474" s="256"/>
      <c r="E474" s="256"/>
      <c r="F474" s="257"/>
      <c r="G474" s="255" t="s">
        <v>125</v>
      </c>
      <c r="H474" s="256"/>
      <c r="I474" s="256"/>
      <c r="J474" s="257"/>
      <c r="K474" s="253" t="s">
        <v>126</v>
      </c>
      <c r="L474" s="253" t="s">
        <v>127</v>
      </c>
      <c r="M474" s="264" t="s">
        <v>128</v>
      </c>
      <c r="N474" s="266" t="s">
        <v>129</v>
      </c>
      <c r="O474" s="256"/>
      <c r="P474" s="256"/>
      <c r="Q474" s="267"/>
      <c r="R474" s="268" t="s">
        <v>130</v>
      </c>
      <c r="S474" s="131" t="s">
        <v>172</v>
      </c>
      <c r="T474" s="268" t="s">
        <v>132</v>
      </c>
    </row>
    <row r="475" spans="1:20" ht="16" thickBot="1">
      <c r="A475" s="252"/>
      <c r="B475" s="254"/>
      <c r="C475" s="258" t="s">
        <v>133</v>
      </c>
      <c r="D475" s="259"/>
      <c r="E475" s="258" t="s">
        <v>134</v>
      </c>
      <c r="F475" s="259"/>
      <c r="G475" s="258" t="s">
        <v>133</v>
      </c>
      <c r="H475" s="259"/>
      <c r="I475" s="258" t="s">
        <v>134</v>
      </c>
      <c r="J475" s="259"/>
      <c r="K475" s="254"/>
      <c r="L475" s="254"/>
      <c r="M475" s="265"/>
      <c r="N475" s="132">
        <v>1.5</v>
      </c>
      <c r="O475" s="133">
        <v>2</v>
      </c>
      <c r="P475" s="133">
        <v>3</v>
      </c>
      <c r="Q475" s="134">
        <v>4</v>
      </c>
      <c r="R475" s="269"/>
      <c r="S475" s="156">
        <v>15000</v>
      </c>
      <c r="T475" s="269"/>
    </row>
    <row r="476" spans="1:20">
      <c r="A476" s="135" t="s">
        <v>135</v>
      </c>
      <c r="B476" s="136"/>
      <c r="C476" s="137">
        <v>7</v>
      </c>
      <c r="D476" s="137">
        <v>0</v>
      </c>
      <c r="E476" s="137">
        <v>12</v>
      </c>
      <c r="F476" s="137">
        <v>0</v>
      </c>
      <c r="G476" s="137">
        <v>13</v>
      </c>
      <c r="H476" s="137">
        <v>0</v>
      </c>
      <c r="I476" s="137">
        <v>16</v>
      </c>
      <c r="J476" s="137">
        <v>0</v>
      </c>
      <c r="K476" s="138">
        <f>((((E476-C476)*60)+(F476-D476))/60)+((((I476-G476)*60)+(J476-H476))/60)</f>
        <v>8</v>
      </c>
      <c r="L476" s="138">
        <f>IF(K476=0,0,IF(OR(B476="H",B476="OFF"),K476,IF(B476="",8,0)))</f>
        <v>8</v>
      </c>
      <c r="M476" s="136">
        <f t="shared" ref="M476:M505" si="99">IF(AND(B476="",K476&lt;=8),0,IF(AND(B476="",K476&gt;8),K476-L476,IF(OR(B476="H",B476="OFF"),L476,0)))</f>
        <v>0</v>
      </c>
      <c r="N476" s="139" t="str">
        <f>IF(M476=0,"",IF(AND(B476="",L476=8,M476&lt;=1),M476,IF(AND(M476&gt;1,B476=""),1,"")))</f>
        <v/>
      </c>
      <c r="O476" s="139" t="str">
        <f>IF(AND(B476="",M476&gt;1),M476-N476,IF(AND(B476="H",M476&lt;=5),M476,IF(AND(B476="OFF",M476&lt;=7),M476,IF(AND(B476="H",M476&gt;5),5,IF(AND(B476="OFF",M476&gt;7),7,"")))))</f>
        <v/>
      </c>
      <c r="P476" s="139" t="str">
        <f>IF(AND(B476="OFF",M476&gt;=8),1,IF(AND(B476="H",M476&gt;=6),1,""))</f>
        <v/>
      </c>
      <c r="Q476" s="139" t="str">
        <f>IF(AND(B476="H",M476&gt;=6),M476-6,IF(AND(B476="OFF",M476&gt;8),M476-8,""))</f>
        <v/>
      </c>
      <c r="R476" s="140">
        <f>(IF(N476="",0,(N476*$N$10)))+(IF(O476="",0,(O476*$O$10)))+(IF(P476="",0,(P476*$P$10)))+(IF(Q476="",0,(Q476*$Q$10)))</f>
        <v>0</v>
      </c>
      <c r="S476" s="141">
        <v>1</v>
      </c>
      <c r="T476" s="142"/>
    </row>
    <row r="477" spans="1:20">
      <c r="A477" s="135" t="s">
        <v>136</v>
      </c>
      <c r="B477" s="136"/>
      <c r="C477" s="137">
        <v>7</v>
      </c>
      <c r="D477" s="137">
        <v>0</v>
      </c>
      <c r="E477" s="137">
        <v>12</v>
      </c>
      <c r="F477" s="137">
        <v>0</v>
      </c>
      <c r="G477" s="137">
        <v>13</v>
      </c>
      <c r="H477" s="137">
        <v>0</v>
      </c>
      <c r="I477" s="137">
        <v>16</v>
      </c>
      <c r="J477" s="137">
        <v>0</v>
      </c>
      <c r="K477" s="138">
        <f>((((E477-C477)*60)+(F477-D477))/60)+((((I477-G477)*60)+(J477-H477))/60)</f>
        <v>8</v>
      </c>
      <c r="L477" s="138">
        <f t="shared" ref="L477:L505" si="100">IF(K477=0,0,IF(OR(B477="H",B477="OFF"),K477,IF(B477="",8,0)))</f>
        <v>8</v>
      </c>
      <c r="M477" s="136">
        <f t="shared" si="99"/>
        <v>0</v>
      </c>
      <c r="N477" s="139" t="str">
        <f>IF(M477=0,"",IF(AND(B477="",L477=8,M477&lt;=1),M477,IF(AND(M477&gt;1,B477=""),1,"")))</f>
        <v/>
      </c>
      <c r="O477" s="139" t="str">
        <f>IF(AND(B477="",M477&gt;1),M477-N477,IF(AND(B477="H",M477&lt;=5),M477,IF(AND(B477="OFF",M477&lt;=7),M477,IF(AND(B477="H",M477&gt;5),5,IF(AND(B477="OFF",M477&gt;7),7,"")))))</f>
        <v/>
      </c>
      <c r="P477" s="139" t="str">
        <f>IF(AND(B477="OFF",M477&gt;=8),1,IF(AND(B477="H",M477&gt;=6),1,""))</f>
        <v/>
      </c>
      <c r="Q477" s="139" t="str">
        <f>IF(AND(B477="H",M477&gt;=6),M477-6,IF(AND(B477="OFF",M477&gt;8),M477-8,""))</f>
        <v/>
      </c>
      <c r="R477" s="140">
        <f>(IF(N477="",0,(N477*$N$10)))+(IF(O477="",0,(O477*$O$10)))+(IF(P477="",0,(P477*$P$10)))+(IF(Q477="",0,(Q477*$Q$10)))</f>
        <v>0</v>
      </c>
      <c r="S477" s="141">
        <v>1</v>
      </c>
      <c r="T477" s="142"/>
    </row>
    <row r="478" spans="1:20">
      <c r="A478" s="135" t="s">
        <v>137</v>
      </c>
      <c r="B478" s="136"/>
      <c r="C478" s="137">
        <v>7</v>
      </c>
      <c r="D478" s="137">
        <v>0</v>
      </c>
      <c r="E478" s="137">
        <v>12</v>
      </c>
      <c r="F478" s="137">
        <v>0</v>
      </c>
      <c r="G478" s="137">
        <v>13</v>
      </c>
      <c r="H478" s="137">
        <v>0</v>
      </c>
      <c r="I478" s="137">
        <v>16</v>
      </c>
      <c r="J478" s="137">
        <v>0</v>
      </c>
      <c r="K478" s="138">
        <f t="shared" ref="K478:K506" si="101">((((E478-C478)*60)+(F478-D478))/60)+((((I478-G478)*60)+(J478-H478))/60)</f>
        <v>8</v>
      </c>
      <c r="L478" s="138">
        <f t="shared" si="100"/>
        <v>8</v>
      </c>
      <c r="M478" s="136">
        <f t="shared" si="99"/>
        <v>0</v>
      </c>
      <c r="N478" s="139" t="str">
        <f t="shared" ref="N478:N506" si="102">IF(M478=0,"",IF(AND(B478="",L478=8,M478&lt;=1),M478,IF(AND(M478&gt;1,B478=""),1,"")))</f>
        <v/>
      </c>
      <c r="O478" s="139" t="str">
        <f t="shared" ref="O478:O506" si="103">IF(AND(B478="",M478&gt;1),M478-N478,IF(AND(B478="H",M478&lt;=5),M478,IF(AND(B478="OFF",M478&lt;=7),M478,IF(AND(B478="H",M478&gt;5),5,IF(AND(B478="OFF",M478&gt;7),7,"")))))</f>
        <v/>
      </c>
      <c r="P478" s="139" t="str">
        <f t="shared" ref="P478:P506" si="104">IF(AND(B478="OFF",M478&gt;=8),1,IF(AND(B478="H",M478&gt;=6),1,""))</f>
        <v/>
      </c>
      <c r="Q478" s="139" t="str">
        <f t="shared" ref="Q478:Q506" si="105">IF(AND(B478="H",M478&gt;=6),M478-6,IF(AND(B478="OFF",M478&gt;8),M478-8,""))</f>
        <v/>
      </c>
      <c r="R478" s="140">
        <f t="shared" ref="R478:R506" si="106">(IF(N478="",0,(N478*$N$10)))+(IF(O478="",0,(O478*$O$10)))+(IF(P478="",0,(P478*$P$10)))+(IF(Q478="",0,(Q478*$Q$10)))</f>
        <v>0</v>
      </c>
      <c r="S478" s="141">
        <v>1</v>
      </c>
      <c r="T478" s="142"/>
    </row>
    <row r="479" spans="1:20">
      <c r="A479" s="135" t="s">
        <v>138</v>
      </c>
      <c r="B479" s="136"/>
      <c r="C479" s="137">
        <v>7</v>
      </c>
      <c r="D479" s="137">
        <v>0</v>
      </c>
      <c r="E479" s="137">
        <v>12</v>
      </c>
      <c r="F479" s="137">
        <v>0</v>
      </c>
      <c r="G479" s="137">
        <v>13</v>
      </c>
      <c r="H479" s="137">
        <v>0</v>
      </c>
      <c r="I479" s="137">
        <v>16</v>
      </c>
      <c r="J479" s="137">
        <v>0</v>
      </c>
      <c r="K479" s="138">
        <f t="shared" si="101"/>
        <v>8</v>
      </c>
      <c r="L479" s="138">
        <f t="shared" si="100"/>
        <v>8</v>
      </c>
      <c r="M479" s="136">
        <f t="shared" si="99"/>
        <v>0</v>
      </c>
      <c r="N479" s="139" t="str">
        <f t="shared" si="102"/>
        <v/>
      </c>
      <c r="O479" s="139" t="str">
        <f t="shared" si="103"/>
        <v/>
      </c>
      <c r="P479" s="139" t="str">
        <f t="shared" si="104"/>
        <v/>
      </c>
      <c r="Q479" s="139" t="str">
        <f t="shared" si="105"/>
        <v/>
      </c>
      <c r="R479" s="140">
        <f t="shared" si="106"/>
        <v>0</v>
      </c>
      <c r="S479" s="141">
        <v>1</v>
      </c>
      <c r="T479" s="142"/>
    </row>
    <row r="480" spans="1:20">
      <c r="A480" s="135" t="s">
        <v>139</v>
      </c>
      <c r="B480" s="136" t="s">
        <v>140</v>
      </c>
      <c r="C480" s="137"/>
      <c r="D480" s="137"/>
      <c r="E480" s="137"/>
      <c r="F480" s="137"/>
      <c r="G480" s="137"/>
      <c r="H480" s="137"/>
      <c r="I480" s="137"/>
      <c r="J480" s="137"/>
      <c r="K480" s="138">
        <f t="shared" si="101"/>
        <v>0</v>
      </c>
      <c r="L480" s="138">
        <f t="shared" si="100"/>
        <v>0</v>
      </c>
      <c r="M480" s="136">
        <f t="shared" si="99"/>
        <v>0</v>
      </c>
      <c r="N480" s="139" t="str">
        <f t="shared" si="102"/>
        <v/>
      </c>
      <c r="O480" s="139">
        <f t="shared" si="103"/>
        <v>0</v>
      </c>
      <c r="P480" s="139" t="str">
        <f t="shared" si="104"/>
        <v/>
      </c>
      <c r="Q480" s="139" t="str">
        <f t="shared" si="105"/>
        <v/>
      </c>
      <c r="R480" s="140">
        <f t="shared" si="106"/>
        <v>0</v>
      </c>
      <c r="S480" s="141"/>
      <c r="T480" s="142"/>
    </row>
    <row r="481" spans="1:20">
      <c r="A481" s="135" t="s">
        <v>141</v>
      </c>
      <c r="B481" s="136" t="s">
        <v>140</v>
      </c>
      <c r="C481" s="137"/>
      <c r="D481" s="137"/>
      <c r="E481" s="137"/>
      <c r="F481" s="137"/>
      <c r="G481" s="137"/>
      <c r="H481" s="137"/>
      <c r="I481" s="137"/>
      <c r="J481" s="137"/>
      <c r="K481" s="138">
        <f t="shared" si="101"/>
        <v>0</v>
      </c>
      <c r="L481" s="138">
        <f t="shared" si="100"/>
        <v>0</v>
      </c>
      <c r="M481" s="136">
        <f t="shared" si="99"/>
        <v>0</v>
      </c>
      <c r="N481" s="139" t="str">
        <f t="shared" si="102"/>
        <v/>
      </c>
      <c r="O481" s="139">
        <f t="shared" si="103"/>
        <v>0</v>
      </c>
      <c r="P481" s="139" t="str">
        <f t="shared" si="104"/>
        <v/>
      </c>
      <c r="Q481" s="139" t="str">
        <f t="shared" si="105"/>
        <v/>
      </c>
      <c r="R481" s="140">
        <f t="shared" si="106"/>
        <v>0</v>
      </c>
      <c r="S481" s="141"/>
      <c r="T481" s="142"/>
    </row>
    <row r="482" spans="1:20">
      <c r="A482" s="135" t="s">
        <v>142</v>
      </c>
      <c r="B482" s="136" t="s">
        <v>140</v>
      </c>
      <c r="C482" s="137"/>
      <c r="D482" s="137"/>
      <c r="E482" s="137"/>
      <c r="F482" s="137"/>
      <c r="G482" s="137"/>
      <c r="H482" s="137"/>
      <c r="I482" s="137"/>
      <c r="J482" s="137"/>
      <c r="K482" s="138">
        <f t="shared" si="101"/>
        <v>0</v>
      </c>
      <c r="L482" s="138">
        <f t="shared" si="100"/>
        <v>0</v>
      </c>
      <c r="M482" s="136">
        <f t="shared" si="99"/>
        <v>0</v>
      </c>
      <c r="N482" s="139" t="str">
        <f t="shared" si="102"/>
        <v/>
      </c>
      <c r="O482" s="139">
        <f t="shared" si="103"/>
        <v>0</v>
      </c>
      <c r="P482" s="139" t="str">
        <f t="shared" si="104"/>
        <v/>
      </c>
      <c r="Q482" s="139" t="str">
        <f t="shared" si="105"/>
        <v/>
      </c>
      <c r="R482" s="140">
        <f t="shared" si="106"/>
        <v>0</v>
      </c>
      <c r="S482" s="141"/>
      <c r="T482" s="142"/>
    </row>
    <row r="483" spans="1:20">
      <c r="A483" s="135" t="s">
        <v>143</v>
      </c>
      <c r="B483" s="136"/>
      <c r="C483" s="137">
        <v>7</v>
      </c>
      <c r="D483" s="137">
        <v>0</v>
      </c>
      <c r="E483" s="137">
        <v>12</v>
      </c>
      <c r="F483" s="137">
        <v>0</v>
      </c>
      <c r="G483" s="137">
        <v>13</v>
      </c>
      <c r="H483" s="137">
        <v>0</v>
      </c>
      <c r="I483" s="137">
        <v>16</v>
      </c>
      <c r="J483" s="137">
        <v>0</v>
      </c>
      <c r="K483" s="138">
        <f t="shared" si="101"/>
        <v>8</v>
      </c>
      <c r="L483" s="138">
        <f t="shared" si="100"/>
        <v>8</v>
      </c>
      <c r="M483" s="136">
        <f t="shared" si="99"/>
        <v>0</v>
      </c>
      <c r="N483" s="139" t="str">
        <f t="shared" si="102"/>
        <v/>
      </c>
      <c r="O483" s="139" t="str">
        <f t="shared" si="103"/>
        <v/>
      </c>
      <c r="P483" s="139" t="str">
        <f t="shared" si="104"/>
        <v/>
      </c>
      <c r="Q483" s="139" t="str">
        <f t="shared" si="105"/>
        <v/>
      </c>
      <c r="R483" s="140">
        <f t="shared" si="106"/>
        <v>0</v>
      </c>
      <c r="S483" s="141">
        <v>1</v>
      </c>
      <c r="T483" s="142"/>
    </row>
    <row r="484" spans="1:20">
      <c r="A484" s="135" t="s">
        <v>144</v>
      </c>
      <c r="B484" s="136"/>
      <c r="C484" s="137">
        <v>7</v>
      </c>
      <c r="D484" s="137">
        <v>0</v>
      </c>
      <c r="E484" s="137">
        <v>12</v>
      </c>
      <c r="F484" s="137">
        <v>0</v>
      </c>
      <c r="G484" s="137">
        <v>13</v>
      </c>
      <c r="H484" s="137">
        <v>0</v>
      </c>
      <c r="I484" s="137">
        <v>16</v>
      </c>
      <c r="J484" s="137">
        <v>0</v>
      </c>
      <c r="K484" s="138">
        <f t="shared" si="101"/>
        <v>8</v>
      </c>
      <c r="L484" s="138">
        <f t="shared" si="100"/>
        <v>8</v>
      </c>
      <c r="M484" s="136">
        <f t="shared" si="99"/>
        <v>0</v>
      </c>
      <c r="N484" s="139" t="str">
        <f t="shared" si="102"/>
        <v/>
      </c>
      <c r="O484" s="139" t="str">
        <f t="shared" si="103"/>
        <v/>
      </c>
      <c r="P484" s="139" t="str">
        <f t="shared" si="104"/>
        <v/>
      </c>
      <c r="Q484" s="139" t="str">
        <f t="shared" si="105"/>
        <v/>
      </c>
      <c r="R484" s="140">
        <f t="shared" si="106"/>
        <v>0</v>
      </c>
      <c r="S484" s="141">
        <v>1</v>
      </c>
      <c r="T484" s="142"/>
    </row>
    <row r="485" spans="1:20">
      <c r="A485" s="135" t="s">
        <v>145</v>
      </c>
      <c r="B485" s="136"/>
      <c r="C485" s="137">
        <v>7</v>
      </c>
      <c r="D485" s="137">
        <v>0</v>
      </c>
      <c r="E485" s="137">
        <v>12</v>
      </c>
      <c r="F485" s="137">
        <v>0</v>
      </c>
      <c r="G485" s="137">
        <v>13</v>
      </c>
      <c r="H485" s="137">
        <v>0</v>
      </c>
      <c r="I485" s="137">
        <v>16</v>
      </c>
      <c r="J485" s="137">
        <v>0</v>
      </c>
      <c r="K485" s="138">
        <f t="shared" si="101"/>
        <v>8</v>
      </c>
      <c r="L485" s="138">
        <f t="shared" si="100"/>
        <v>8</v>
      </c>
      <c r="M485" s="136">
        <f t="shared" si="99"/>
        <v>0</v>
      </c>
      <c r="N485" s="139" t="str">
        <f t="shared" si="102"/>
        <v/>
      </c>
      <c r="O485" s="139" t="str">
        <f t="shared" si="103"/>
        <v/>
      </c>
      <c r="P485" s="139" t="str">
        <f t="shared" si="104"/>
        <v/>
      </c>
      <c r="Q485" s="139" t="str">
        <f t="shared" si="105"/>
        <v/>
      </c>
      <c r="R485" s="140">
        <f t="shared" si="106"/>
        <v>0</v>
      </c>
      <c r="S485" s="141">
        <v>1</v>
      </c>
      <c r="T485" s="142"/>
    </row>
    <row r="486" spans="1:20">
      <c r="A486" s="135" t="s">
        <v>146</v>
      </c>
      <c r="B486" s="136"/>
      <c r="C486" s="137">
        <v>7</v>
      </c>
      <c r="D486" s="137">
        <v>0</v>
      </c>
      <c r="E486" s="137">
        <v>12</v>
      </c>
      <c r="F486" s="137">
        <v>0</v>
      </c>
      <c r="G486" s="137">
        <v>13</v>
      </c>
      <c r="H486" s="137">
        <v>0</v>
      </c>
      <c r="I486" s="137">
        <v>16</v>
      </c>
      <c r="J486" s="137">
        <v>0</v>
      </c>
      <c r="K486" s="138">
        <f t="shared" si="101"/>
        <v>8</v>
      </c>
      <c r="L486" s="138">
        <f t="shared" si="100"/>
        <v>8</v>
      </c>
      <c r="M486" s="136">
        <f t="shared" si="99"/>
        <v>0</v>
      </c>
      <c r="N486" s="139" t="str">
        <f t="shared" si="102"/>
        <v/>
      </c>
      <c r="O486" s="139" t="str">
        <f t="shared" si="103"/>
        <v/>
      </c>
      <c r="P486" s="139" t="str">
        <f t="shared" si="104"/>
        <v/>
      </c>
      <c r="Q486" s="139" t="str">
        <f t="shared" si="105"/>
        <v/>
      </c>
      <c r="R486" s="140">
        <f t="shared" si="106"/>
        <v>0</v>
      </c>
      <c r="S486" s="141">
        <v>1</v>
      </c>
      <c r="T486" s="142"/>
    </row>
    <row r="487" spans="1:20">
      <c r="A487" s="135" t="s">
        <v>147</v>
      </c>
      <c r="B487" s="136"/>
      <c r="C487" s="137">
        <v>7</v>
      </c>
      <c r="D487" s="137">
        <v>0</v>
      </c>
      <c r="E487" s="137">
        <v>12</v>
      </c>
      <c r="F487" s="137">
        <v>0</v>
      </c>
      <c r="G487" s="137">
        <v>13</v>
      </c>
      <c r="H487" s="137">
        <v>0</v>
      </c>
      <c r="I487" s="137">
        <v>16</v>
      </c>
      <c r="J487" s="137">
        <v>0</v>
      </c>
      <c r="K487" s="138">
        <f t="shared" si="101"/>
        <v>8</v>
      </c>
      <c r="L487" s="138">
        <f t="shared" si="100"/>
        <v>8</v>
      </c>
      <c r="M487" s="136">
        <f t="shared" si="99"/>
        <v>0</v>
      </c>
      <c r="N487" s="139" t="str">
        <f t="shared" si="102"/>
        <v/>
      </c>
      <c r="O487" s="139" t="str">
        <f t="shared" si="103"/>
        <v/>
      </c>
      <c r="P487" s="139" t="str">
        <f t="shared" si="104"/>
        <v/>
      </c>
      <c r="Q487" s="139" t="str">
        <f t="shared" si="105"/>
        <v/>
      </c>
      <c r="R487" s="140">
        <f t="shared" si="106"/>
        <v>0</v>
      </c>
      <c r="S487" s="141">
        <v>1</v>
      </c>
      <c r="T487" s="142"/>
    </row>
    <row r="488" spans="1:20" s="168" customFormat="1">
      <c r="A488" s="160" t="s">
        <v>148</v>
      </c>
      <c r="B488" s="161" t="s">
        <v>140</v>
      </c>
      <c r="C488" s="162">
        <v>7</v>
      </c>
      <c r="D488" s="162">
        <v>0</v>
      </c>
      <c r="E488" s="162">
        <v>12</v>
      </c>
      <c r="F488" s="162">
        <v>0</v>
      </c>
      <c r="G488" s="162">
        <v>13</v>
      </c>
      <c r="H488" s="162">
        <v>0</v>
      </c>
      <c r="I488" s="162">
        <v>17</v>
      </c>
      <c r="J488" s="162">
        <v>0</v>
      </c>
      <c r="K488" s="163">
        <f t="shared" si="101"/>
        <v>9</v>
      </c>
      <c r="L488" s="163">
        <f t="shared" si="100"/>
        <v>9</v>
      </c>
      <c r="M488" s="161">
        <f t="shared" si="99"/>
        <v>9</v>
      </c>
      <c r="N488" s="164" t="str">
        <f t="shared" si="102"/>
        <v/>
      </c>
      <c r="O488" s="164">
        <f t="shared" si="103"/>
        <v>7</v>
      </c>
      <c r="P488" s="164">
        <f t="shared" si="104"/>
        <v>1</v>
      </c>
      <c r="Q488" s="164">
        <f t="shared" si="105"/>
        <v>1</v>
      </c>
      <c r="R488" s="165">
        <f t="shared" si="106"/>
        <v>21</v>
      </c>
      <c r="S488" s="166">
        <v>1</v>
      </c>
      <c r="T488" s="167"/>
    </row>
    <row r="489" spans="1:20">
      <c r="A489" s="135" t="s">
        <v>149</v>
      </c>
      <c r="B489" s="136" t="s">
        <v>140</v>
      </c>
      <c r="C489" s="137"/>
      <c r="D489" s="137"/>
      <c r="E489" s="137"/>
      <c r="F489" s="137"/>
      <c r="G489" s="137"/>
      <c r="H489" s="137"/>
      <c r="I489" s="137"/>
      <c r="J489" s="137"/>
      <c r="K489" s="138">
        <f t="shared" si="101"/>
        <v>0</v>
      </c>
      <c r="L489" s="138">
        <f t="shared" si="100"/>
        <v>0</v>
      </c>
      <c r="M489" s="136">
        <f t="shared" si="99"/>
        <v>0</v>
      </c>
      <c r="N489" s="139" t="str">
        <f t="shared" si="102"/>
        <v/>
      </c>
      <c r="O489" s="139">
        <f t="shared" si="103"/>
        <v>0</v>
      </c>
      <c r="P489" s="139" t="str">
        <f t="shared" si="104"/>
        <v/>
      </c>
      <c r="Q489" s="139" t="str">
        <f t="shared" si="105"/>
        <v/>
      </c>
      <c r="R489" s="140">
        <f t="shared" si="106"/>
        <v>0</v>
      </c>
      <c r="S489" s="141"/>
      <c r="T489" s="142"/>
    </row>
    <row r="490" spans="1:20">
      <c r="A490" s="135" t="s">
        <v>150</v>
      </c>
      <c r="B490" s="136"/>
      <c r="C490" s="137">
        <v>7</v>
      </c>
      <c r="D490" s="137">
        <v>0</v>
      </c>
      <c r="E490" s="137">
        <v>12</v>
      </c>
      <c r="F490" s="137">
        <v>0</v>
      </c>
      <c r="G490" s="137">
        <v>13</v>
      </c>
      <c r="H490" s="137">
        <v>0</v>
      </c>
      <c r="I490" s="137">
        <v>16</v>
      </c>
      <c r="J490" s="137">
        <v>0</v>
      </c>
      <c r="K490" s="138">
        <f t="shared" si="101"/>
        <v>8</v>
      </c>
      <c r="L490" s="138">
        <f t="shared" si="100"/>
        <v>8</v>
      </c>
      <c r="M490" s="136">
        <f t="shared" si="99"/>
        <v>0</v>
      </c>
      <c r="N490" s="139" t="str">
        <f t="shared" si="102"/>
        <v/>
      </c>
      <c r="O490" s="139" t="str">
        <f t="shared" si="103"/>
        <v/>
      </c>
      <c r="P490" s="139" t="str">
        <f t="shared" si="104"/>
        <v/>
      </c>
      <c r="Q490" s="139" t="str">
        <f t="shared" si="105"/>
        <v/>
      </c>
      <c r="R490" s="140">
        <f t="shared" si="106"/>
        <v>0</v>
      </c>
      <c r="S490" s="141">
        <v>1</v>
      </c>
      <c r="T490" s="142"/>
    </row>
    <row r="491" spans="1:20">
      <c r="A491" s="135" t="s">
        <v>151</v>
      </c>
      <c r="B491" s="136"/>
      <c r="C491" s="137">
        <v>7</v>
      </c>
      <c r="D491" s="137">
        <v>0</v>
      </c>
      <c r="E491" s="137">
        <v>12</v>
      </c>
      <c r="F491" s="137">
        <v>0</v>
      </c>
      <c r="G491" s="137">
        <v>13</v>
      </c>
      <c r="H491" s="137">
        <v>0</v>
      </c>
      <c r="I491" s="137">
        <v>16</v>
      </c>
      <c r="J491" s="137">
        <v>0</v>
      </c>
      <c r="K491" s="138">
        <f t="shared" si="101"/>
        <v>8</v>
      </c>
      <c r="L491" s="138">
        <f t="shared" si="100"/>
        <v>8</v>
      </c>
      <c r="M491" s="136">
        <f t="shared" si="99"/>
        <v>0</v>
      </c>
      <c r="N491" s="139" t="str">
        <f t="shared" si="102"/>
        <v/>
      </c>
      <c r="O491" s="139" t="str">
        <f t="shared" si="103"/>
        <v/>
      </c>
      <c r="P491" s="139" t="str">
        <f t="shared" si="104"/>
        <v/>
      </c>
      <c r="Q491" s="139" t="str">
        <f t="shared" si="105"/>
        <v/>
      </c>
      <c r="R491" s="140">
        <f t="shared" si="106"/>
        <v>0</v>
      </c>
      <c r="S491" s="141">
        <v>1</v>
      </c>
      <c r="T491" s="142"/>
    </row>
    <row r="492" spans="1:20">
      <c r="A492" s="135" t="s">
        <v>152</v>
      </c>
      <c r="B492" s="136"/>
      <c r="C492" s="137">
        <v>7</v>
      </c>
      <c r="D492" s="137">
        <v>0</v>
      </c>
      <c r="E492" s="137">
        <v>12</v>
      </c>
      <c r="F492" s="137">
        <v>0</v>
      </c>
      <c r="G492" s="137">
        <v>13</v>
      </c>
      <c r="H492" s="137">
        <v>0</v>
      </c>
      <c r="I492" s="137">
        <v>16</v>
      </c>
      <c r="J492" s="137">
        <v>0</v>
      </c>
      <c r="K492" s="138">
        <f t="shared" si="101"/>
        <v>8</v>
      </c>
      <c r="L492" s="138">
        <f t="shared" si="100"/>
        <v>8</v>
      </c>
      <c r="M492" s="136">
        <f t="shared" si="99"/>
        <v>0</v>
      </c>
      <c r="N492" s="139" t="str">
        <f t="shared" si="102"/>
        <v/>
      </c>
      <c r="O492" s="139" t="str">
        <f t="shared" si="103"/>
        <v/>
      </c>
      <c r="P492" s="139" t="str">
        <f t="shared" si="104"/>
        <v/>
      </c>
      <c r="Q492" s="139" t="str">
        <f t="shared" si="105"/>
        <v/>
      </c>
      <c r="R492" s="140">
        <f t="shared" si="106"/>
        <v>0</v>
      </c>
      <c r="S492" s="141">
        <v>1</v>
      </c>
      <c r="T492" s="142"/>
    </row>
    <row r="493" spans="1:20">
      <c r="A493" s="135" t="s">
        <v>153</v>
      </c>
      <c r="B493" s="136"/>
      <c r="C493" s="137">
        <v>7</v>
      </c>
      <c r="D493" s="137">
        <v>0</v>
      </c>
      <c r="E493" s="137">
        <v>12</v>
      </c>
      <c r="F493" s="137">
        <v>0</v>
      </c>
      <c r="G493" s="137">
        <v>13</v>
      </c>
      <c r="H493" s="137">
        <v>0</v>
      </c>
      <c r="I493" s="137">
        <v>16</v>
      </c>
      <c r="J493" s="137">
        <v>0</v>
      </c>
      <c r="K493" s="138">
        <f t="shared" si="101"/>
        <v>8</v>
      </c>
      <c r="L493" s="138">
        <f t="shared" si="100"/>
        <v>8</v>
      </c>
      <c r="M493" s="136">
        <f t="shared" si="99"/>
        <v>0</v>
      </c>
      <c r="N493" s="139" t="str">
        <f t="shared" si="102"/>
        <v/>
      </c>
      <c r="O493" s="139" t="str">
        <f t="shared" si="103"/>
        <v/>
      </c>
      <c r="P493" s="139" t="str">
        <f t="shared" si="104"/>
        <v/>
      </c>
      <c r="Q493" s="139" t="str">
        <f t="shared" si="105"/>
        <v/>
      </c>
      <c r="R493" s="140">
        <f t="shared" si="106"/>
        <v>0</v>
      </c>
      <c r="S493" s="141">
        <v>1</v>
      </c>
      <c r="T493" s="142"/>
    </row>
    <row r="494" spans="1:20">
      <c r="A494" s="135" t="s">
        <v>154</v>
      </c>
      <c r="B494" s="136"/>
      <c r="C494" s="137">
        <v>7</v>
      </c>
      <c r="D494" s="137">
        <v>0</v>
      </c>
      <c r="E494" s="137">
        <v>12</v>
      </c>
      <c r="F494" s="137">
        <v>0</v>
      </c>
      <c r="G494" s="137">
        <v>13</v>
      </c>
      <c r="H494" s="137">
        <v>0</v>
      </c>
      <c r="I494" s="137">
        <v>16</v>
      </c>
      <c r="J494" s="137">
        <v>0</v>
      </c>
      <c r="K494" s="138">
        <f t="shared" si="101"/>
        <v>8</v>
      </c>
      <c r="L494" s="138">
        <f t="shared" si="100"/>
        <v>8</v>
      </c>
      <c r="M494" s="136">
        <f t="shared" si="99"/>
        <v>0</v>
      </c>
      <c r="N494" s="139" t="str">
        <f t="shared" si="102"/>
        <v/>
      </c>
      <c r="O494" s="139" t="str">
        <f t="shared" si="103"/>
        <v/>
      </c>
      <c r="P494" s="139" t="str">
        <f t="shared" si="104"/>
        <v/>
      </c>
      <c r="Q494" s="139" t="str">
        <f t="shared" si="105"/>
        <v/>
      </c>
      <c r="R494" s="140">
        <f t="shared" si="106"/>
        <v>0</v>
      </c>
      <c r="S494" s="141">
        <v>1</v>
      </c>
      <c r="T494" s="142"/>
    </row>
    <row r="495" spans="1:20" s="168" customFormat="1">
      <c r="A495" s="160" t="s">
        <v>155</v>
      </c>
      <c r="B495" s="161" t="s">
        <v>140</v>
      </c>
      <c r="C495" s="162">
        <v>7</v>
      </c>
      <c r="D495" s="162">
        <v>0</v>
      </c>
      <c r="E495" s="162">
        <v>12</v>
      </c>
      <c r="F495" s="162">
        <v>0</v>
      </c>
      <c r="G495" s="162">
        <v>13</v>
      </c>
      <c r="H495" s="162">
        <v>0</v>
      </c>
      <c r="I495" s="162">
        <v>17</v>
      </c>
      <c r="J495" s="162">
        <v>0</v>
      </c>
      <c r="K495" s="163">
        <f t="shared" si="101"/>
        <v>9</v>
      </c>
      <c r="L495" s="163">
        <f t="shared" si="100"/>
        <v>9</v>
      </c>
      <c r="M495" s="161">
        <f t="shared" si="99"/>
        <v>9</v>
      </c>
      <c r="N495" s="164" t="str">
        <f t="shared" si="102"/>
        <v/>
      </c>
      <c r="O495" s="164">
        <f t="shared" si="103"/>
        <v>7</v>
      </c>
      <c r="P495" s="164">
        <f t="shared" si="104"/>
        <v>1</v>
      </c>
      <c r="Q495" s="164">
        <f t="shared" si="105"/>
        <v>1</v>
      </c>
      <c r="R495" s="165">
        <f t="shared" si="106"/>
        <v>21</v>
      </c>
      <c r="S495" s="166">
        <v>1</v>
      </c>
      <c r="T495" s="167"/>
    </row>
    <row r="496" spans="1:20">
      <c r="A496" s="135" t="s">
        <v>156</v>
      </c>
      <c r="B496" s="136" t="s">
        <v>140</v>
      </c>
      <c r="C496" s="137"/>
      <c r="D496" s="137"/>
      <c r="E496" s="137"/>
      <c r="F496" s="137"/>
      <c r="G496" s="137"/>
      <c r="H496" s="137"/>
      <c r="I496" s="137"/>
      <c r="J496" s="137"/>
      <c r="K496" s="138">
        <f t="shared" si="101"/>
        <v>0</v>
      </c>
      <c r="L496" s="138">
        <f t="shared" si="100"/>
        <v>0</v>
      </c>
      <c r="M496" s="136">
        <f t="shared" si="99"/>
        <v>0</v>
      </c>
      <c r="N496" s="139" t="str">
        <f t="shared" si="102"/>
        <v/>
      </c>
      <c r="O496" s="139">
        <f t="shared" si="103"/>
        <v>0</v>
      </c>
      <c r="P496" s="139" t="str">
        <f t="shared" si="104"/>
        <v/>
      </c>
      <c r="Q496" s="139" t="str">
        <f t="shared" si="105"/>
        <v/>
      </c>
      <c r="R496" s="140">
        <f t="shared" si="106"/>
        <v>0</v>
      </c>
      <c r="S496" s="141"/>
      <c r="T496" s="142"/>
    </row>
    <row r="497" spans="1:20">
      <c r="A497" s="135" t="s">
        <v>157</v>
      </c>
      <c r="B497" s="136"/>
      <c r="C497" s="137">
        <v>7</v>
      </c>
      <c r="D497" s="137">
        <v>0</v>
      </c>
      <c r="E497" s="137">
        <v>12</v>
      </c>
      <c r="F497" s="137">
        <v>0</v>
      </c>
      <c r="G497" s="137">
        <v>13</v>
      </c>
      <c r="H497" s="137">
        <v>0</v>
      </c>
      <c r="I497" s="137">
        <v>16</v>
      </c>
      <c r="J497" s="137">
        <v>0</v>
      </c>
      <c r="K497" s="138">
        <f t="shared" si="101"/>
        <v>8</v>
      </c>
      <c r="L497" s="138">
        <f t="shared" si="100"/>
        <v>8</v>
      </c>
      <c r="M497" s="136">
        <f t="shared" si="99"/>
        <v>0</v>
      </c>
      <c r="N497" s="139" t="str">
        <f t="shared" si="102"/>
        <v/>
      </c>
      <c r="O497" s="139" t="str">
        <f t="shared" si="103"/>
        <v/>
      </c>
      <c r="P497" s="139" t="str">
        <f t="shared" si="104"/>
        <v/>
      </c>
      <c r="Q497" s="139" t="str">
        <f t="shared" si="105"/>
        <v/>
      </c>
      <c r="R497" s="140">
        <f t="shared" si="106"/>
        <v>0</v>
      </c>
      <c r="S497" s="141">
        <v>1</v>
      </c>
      <c r="T497" s="142"/>
    </row>
    <row r="498" spans="1:20">
      <c r="A498" s="135" t="s">
        <v>158</v>
      </c>
      <c r="B498" s="136"/>
      <c r="C498" s="137">
        <v>7</v>
      </c>
      <c r="D498" s="137">
        <v>0</v>
      </c>
      <c r="E498" s="137">
        <v>12</v>
      </c>
      <c r="F498" s="137">
        <v>0</v>
      </c>
      <c r="G498" s="137">
        <v>13</v>
      </c>
      <c r="H498" s="137">
        <v>0</v>
      </c>
      <c r="I498" s="137">
        <v>16</v>
      </c>
      <c r="J498" s="137">
        <v>0</v>
      </c>
      <c r="K498" s="138">
        <f t="shared" si="101"/>
        <v>8</v>
      </c>
      <c r="L498" s="138">
        <f t="shared" si="100"/>
        <v>8</v>
      </c>
      <c r="M498" s="136">
        <f t="shared" si="99"/>
        <v>0</v>
      </c>
      <c r="N498" s="139" t="str">
        <f t="shared" si="102"/>
        <v/>
      </c>
      <c r="O498" s="139" t="str">
        <f t="shared" si="103"/>
        <v/>
      </c>
      <c r="P498" s="139" t="str">
        <f t="shared" si="104"/>
        <v/>
      </c>
      <c r="Q498" s="139" t="str">
        <f t="shared" si="105"/>
        <v/>
      </c>
      <c r="R498" s="140">
        <f t="shared" si="106"/>
        <v>0</v>
      </c>
      <c r="S498" s="141">
        <v>1</v>
      </c>
      <c r="T498" s="142"/>
    </row>
    <row r="499" spans="1:20">
      <c r="A499" s="135" t="s">
        <v>159</v>
      </c>
      <c r="B499" s="136"/>
      <c r="C499" s="137">
        <v>7</v>
      </c>
      <c r="D499" s="137">
        <v>0</v>
      </c>
      <c r="E499" s="137">
        <v>12</v>
      </c>
      <c r="F499" s="137">
        <v>0</v>
      </c>
      <c r="G499" s="137">
        <v>13</v>
      </c>
      <c r="H499" s="137">
        <v>0</v>
      </c>
      <c r="I499" s="137">
        <v>16</v>
      </c>
      <c r="J499" s="137">
        <v>0</v>
      </c>
      <c r="K499" s="138">
        <f t="shared" si="101"/>
        <v>8</v>
      </c>
      <c r="L499" s="138">
        <f t="shared" si="100"/>
        <v>8</v>
      </c>
      <c r="M499" s="136">
        <f t="shared" si="99"/>
        <v>0</v>
      </c>
      <c r="N499" s="139" t="str">
        <f t="shared" si="102"/>
        <v/>
      </c>
      <c r="O499" s="139" t="str">
        <f t="shared" si="103"/>
        <v/>
      </c>
      <c r="P499" s="139" t="str">
        <f t="shared" si="104"/>
        <v/>
      </c>
      <c r="Q499" s="139" t="str">
        <f t="shared" si="105"/>
        <v/>
      </c>
      <c r="R499" s="140">
        <f t="shared" si="106"/>
        <v>0</v>
      </c>
      <c r="S499" s="141">
        <v>1</v>
      </c>
      <c r="T499" s="142"/>
    </row>
    <row r="500" spans="1:20">
      <c r="A500" s="135" t="s">
        <v>160</v>
      </c>
      <c r="B500" s="136"/>
      <c r="C500" s="137">
        <v>7</v>
      </c>
      <c r="D500" s="137">
        <v>0</v>
      </c>
      <c r="E500" s="137">
        <v>12</v>
      </c>
      <c r="F500" s="137">
        <v>0</v>
      </c>
      <c r="G500" s="137">
        <v>13</v>
      </c>
      <c r="H500" s="137">
        <v>0</v>
      </c>
      <c r="I500" s="137">
        <v>16</v>
      </c>
      <c r="J500" s="137">
        <v>0</v>
      </c>
      <c r="K500" s="138">
        <f t="shared" si="101"/>
        <v>8</v>
      </c>
      <c r="L500" s="138">
        <f t="shared" si="100"/>
        <v>8</v>
      </c>
      <c r="M500" s="136">
        <f t="shared" si="99"/>
        <v>0</v>
      </c>
      <c r="N500" s="139" t="str">
        <f t="shared" si="102"/>
        <v/>
      </c>
      <c r="O500" s="139" t="str">
        <f t="shared" si="103"/>
        <v/>
      </c>
      <c r="P500" s="139" t="str">
        <f t="shared" si="104"/>
        <v/>
      </c>
      <c r="Q500" s="139" t="str">
        <f t="shared" si="105"/>
        <v/>
      </c>
      <c r="R500" s="140">
        <f t="shared" si="106"/>
        <v>0</v>
      </c>
      <c r="S500" s="141">
        <v>1</v>
      </c>
      <c r="T500" s="142"/>
    </row>
    <row r="501" spans="1:20">
      <c r="A501" s="135" t="s">
        <v>161</v>
      </c>
      <c r="B501" s="136"/>
      <c r="C501" s="137">
        <v>7</v>
      </c>
      <c r="D501" s="137">
        <v>0</v>
      </c>
      <c r="E501" s="137">
        <v>12</v>
      </c>
      <c r="F501" s="137">
        <v>0</v>
      </c>
      <c r="G501" s="137">
        <v>13</v>
      </c>
      <c r="H501" s="137">
        <v>0</v>
      </c>
      <c r="I501" s="137">
        <v>16</v>
      </c>
      <c r="J501" s="137">
        <v>0</v>
      </c>
      <c r="K501" s="138">
        <f t="shared" si="101"/>
        <v>8</v>
      </c>
      <c r="L501" s="138">
        <f t="shared" si="100"/>
        <v>8</v>
      </c>
      <c r="M501" s="136">
        <f t="shared" si="99"/>
        <v>0</v>
      </c>
      <c r="N501" s="139" t="str">
        <f t="shared" si="102"/>
        <v/>
      </c>
      <c r="O501" s="139" t="str">
        <f t="shared" si="103"/>
        <v/>
      </c>
      <c r="P501" s="139" t="str">
        <f t="shared" si="104"/>
        <v/>
      </c>
      <c r="Q501" s="139" t="str">
        <f t="shared" si="105"/>
        <v/>
      </c>
      <c r="R501" s="140">
        <f t="shared" si="106"/>
        <v>0</v>
      </c>
      <c r="S501" s="141">
        <v>1</v>
      </c>
      <c r="T501" s="142"/>
    </row>
    <row r="502" spans="1:20">
      <c r="A502" s="135" t="s">
        <v>162</v>
      </c>
      <c r="B502" s="136" t="s">
        <v>140</v>
      </c>
      <c r="C502" s="137"/>
      <c r="D502" s="137"/>
      <c r="E502" s="137"/>
      <c r="F502" s="137"/>
      <c r="G502" s="137"/>
      <c r="H502" s="137"/>
      <c r="I502" s="137"/>
      <c r="J502" s="137"/>
      <c r="K502" s="138">
        <f t="shared" si="101"/>
        <v>0</v>
      </c>
      <c r="L502" s="138">
        <f t="shared" si="100"/>
        <v>0</v>
      </c>
      <c r="M502" s="136">
        <f t="shared" si="99"/>
        <v>0</v>
      </c>
      <c r="N502" s="139" t="str">
        <f t="shared" si="102"/>
        <v/>
      </c>
      <c r="O502" s="139">
        <f t="shared" si="103"/>
        <v>0</v>
      </c>
      <c r="P502" s="139" t="str">
        <f t="shared" si="104"/>
        <v/>
      </c>
      <c r="Q502" s="139" t="str">
        <f t="shared" si="105"/>
        <v/>
      </c>
      <c r="R502" s="140">
        <f t="shared" si="106"/>
        <v>0</v>
      </c>
      <c r="S502" s="141"/>
      <c r="T502" s="142"/>
    </row>
    <row r="503" spans="1:20">
      <c r="A503" s="135" t="s">
        <v>163</v>
      </c>
      <c r="B503" s="136" t="s">
        <v>140</v>
      </c>
      <c r="C503" s="137"/>
      <c r="D503" s="137"/>
      <c r="E503" s="137"/>
      <c r="F503" s="137"/>
      <c r="G503" s="137"/>
      <c r="H503" s="137"/>
      <c r="I503" s="137"/>
      <c r="J503" s="137"/>
      <c r="K503" s="138">
        <f t="shared" si="101"/>
        <v>0</v>
      </c>
      <c r="L503" s="138">
        <f t="shared" si="100"/>
        <v>0</v>
      </c>
      <c r="M503" s="136">
        <f t="shared" si="99"/>
        <v>0</v>
      </c>
      <c r="N503" s="139" t="str">
        <f t="shared" si="102"/>
        <v/>
      </c>
      <c r="O503" s="139">
        <f t="shared" si="103"/>
        <v>0</v>
      </c>
      <c r="P503" s="139" t="str">
        <f t="shared" si="104"/>
        <v/>
      </c>
      <c r="Q503" s="139" t="str">
        <f t="shared" si="105"/>
        <v/>
      </c>
      <c r="R503" s="140">
        <f t="shared" si="106"/>
        <v>0</v>
      </c>
      <c r="S503" s="141"/>
      <c r="T503" s="142"/>
    </row>
    <row r="504" spans="1:20">
      <c r="A504" s="135" t="s">
        <v>164</v>
      </c>
      <c r="B504" s="136" t="s">
        <v>168</v>
      </c>
      <c r="C504" s="137"/>
      <c r="D504" s="137"/>
      <c r="E504" s="137"/>
      <c r="F504" s="137"/>
      <c r="G504" s="137"/>
      <c r="H504" s="137"/>
      <c r="I504" s="137"/>
      <c r="J504" s="137"/>
      <c r="K504" s="138">
        <f t="shared" si="101"/>
        <v>0</v>
      </c>
      <c r="L504" s="138">
        <f t="shared" si="100"/>
        <v>0</v>
      </c>
      <c r="M504" s="136">
        <f t="shared" si="99"/>
        <v>0</v>
      </c>
      <c r="N504" s="139" t="str">
        <f t="shared" si="102"/>
        <v/>
      </c>
      <c r="O504" s="139" t="str">
        <f t="shared" si="103"/>
        <v/>
      </c>
      <c r="P504" s="139" t="str">
        <f t="shared" si="104"/>
        <v/>
      </c>
      <c r="Q504" s="139" t="str">
        <f t="shared" si="105"/>
        <v/>
      </c>
      <c r="R504" s="140">
        <f t="shared" si="106"/>
        <v>0</v>
      </c>
      <c r="S504" s="141"/>
      <c r="T504" s="142"/>
    </row>
    <row r="505" spans="1:20">
      <c r="A505" s="135" t="s">
        <v>165</v>
      </c>
      <c r="B505" s="136" t="s">
        <v>168</v>
      </c>
      <c r="C505" s="137"/>
      <c r="D505" s="137"/>
      <c r="E505" s="137"/>
      <c r="F505" s="137"/>
      <c r="G505" s="137"/>
      <c r="H505" s="137"/>
      <c r="I505" s="137"/>
      <c r="J505" s="137"/>
      <c r="K505" s="138">
        <f t="shared" si="101"/>
        <v>0</v>
      </c>
      <c r="L505" s="138">
        <f t="shared" si="100"/>
        <v>0</v>
      </c>
      <c r="M505" s="136">
        <f t="shared" si="99"/>
        <v>0</v>
      </c>
      <c r="N505" s="139" t="str">
        <f t="shared" si="102"/>
        <v/>
      </c>
      <c r="O505" s="139" t="str">
        <f t="shared" si="103"/>
        <v/>
      </c>
      <c r="P505" s="139" t="str">
        <f t="shared" si="104"/>
        <v/>
      </c>
      <c r="Q505" s="139" t="str">
        <f t="shared" si="105"/>
        <v/>
      </c>
      <c r="R505" s="140">
        <f t="shared" si="106"/>
        <v>0</v>
      </c>
      <c r="S505" s="141"/>
      <c r="T505" s="142"/>
    </row>
    <row r="506" spans="1:20">
      <c r="A506" s="135" t="s">
        <v>166</v>
      </c>
      <c r="B506" s="136"/>
      <c r="C506" s="137"/>
      <c r="D506" s="137"/>
      <c r="E506" s="137"/>
      <c r="F506" s="137"/>
      <c r="G506" s="137"/>
      <c r="H506" s="137"/>
      <c r="I506" s="137"/>
      <c r="J506" s="137"/>
      <c r="K506" s="138">
        <f t="shared" si="101"/>
        <v>0</v>
      </c>
      <c r="L506" s="138">
        <f>IF(K506=0,0,IF(OR(B506="H",B506="OFF"),K506,IF(B506="",7,0)))</f>
        <v>0</v>
      </c>
      <c r="M506" s="136">
        <f>IF(AND(B506="",K506&lt;=8),0,IF(AND(B506="",K506&gt;8),K506-L506,IF(OR(B506="H",B506="OFF"),L506,0)))</f>
        <v>0</v>
      </c>
      <c r="N506" s="139" t="str">
        <f t="shared" si="102"/>
        <v/>
      </c>
      <c r="O506" s="139" t="str">
        <f t="shared" si="103"/>
        <v/>
      </c>
      <c r="P506" s="139" t="str">
        <f t="shared" si="104"/>
        <v/>
      </c>
      <c r="Q506" s="139" t="str">
        <f t="shared" si="105"/>
        <v/>
      </c>
      <c r="R506" s="140">
        <f t="shared" si="106"/>
        <v>0</v>
      </c>
      <c r="S506" s="141"/>
      <c r="T506" s="142"/>
    </row>
    <row r="507" spans="1:20" ht="16" thickBot="1">
      <c r="A507" s="143"/>
      <c r="B507" s="143"/>
      <c r="C507" s="144"/>
      <c r="D507" s="144"/>
      <c r="E507" s="144"/>
      <c r="F507" s="144"/>
      <c r="G507" s="144"/>
      <c r="H507" s="144"/>
      <c r="I507" s="144"/>
      <c r="J507" s="144"/>
      <c r="K507" s="260" t="s">
        <v>167</v>
      </c>
      <c r="L507" s="261"/>
      <c r="M507" s="262"/>
      <c r="N507" s="145">
        <f t="shared" ref="N507:S507" si="107">SUM(N476:N506)</f>
        <v>0</v>
      </c>
      <c r="O507" s="145">
        <f t="shared" si="107"/>
        <v>14</v>
      </c>
      <c r="P507" s="145">
        <f t="shared" si="107"/>
        <v>2</v>
      </c>
      <c r="Q507" s="145">
        <f t="shared" si="107"/>
        <v>2</v>
      </c>
      <c r="R507" s="145">
        <f t="shared" si="107"/>
        <v>42</v>
      </c>
      <c r="S507" s="145">
        <f t="shared" si="107"/>
        <v>21</v>
      </c>
      <c r="T507" s="145"/>
    </row>
    <row r="508" spans="1:20">
      <c r="A508" s="112"/>
      <c r="B508" s="112"/>
      <c r="K508" s="119"/>
      <c r="L508" s="119"/>
      <c r="M508" s="119"/>
      <c r="N508" s="146"/>
      <c r="O508" s="146"/>
      <c r="P508" s="146"/>
      <c r="Q508" s="146"/>
      <c r="R508" s="146"/>
      <c r="S508" s="146"/>
    </row>
    <row r="509" spans="1:20" ht="16" thickBot="1"/>
    <row r="510" spans="1:20" ht="16" thickBot="1">
      <c r="A510" s="242" t="s">
        <v>116</v>
      </c>
      <c r="B510" s="243"/>
      <c r="C510" s="243"/>
      <c r="D510" s="243"/>
      <c r="E510" s="243"/>
      <c r="F510" s="243"/>
      <c r="G510" s="243"/>
      <c r="H510" s="243"/>
      <c r="I510" s="243"/>
      <c r="J510" s="243"/>
      <c r="K510" s="243"/>
      <c r="L510" s="243"/>
      <c r="M510" s="243"/>
      <c r="N510" s="243"/>
      <c r="O510" s="243"/>
      <c r="P510" s="243"/>
      <c r="Q510" s="243"/>
      <c r="R510" s="243"/>
      <c r="S510" s="243"/>
      <c r="T510" s="244"/>
    </row>
    <row r="511" spans="1:20">
      <c r="A511" s="245"/>
      <c r="B511" s="246"/>
      <c r="C511" s="113"/>
      <c r="D511" s="113"/>
      <c r="E511" s="113"/>
      <c r="F511" s="114"/>
      <c r="G511" s="114"/>
      <c r="H511" s="114"/>
      <c r="I511" s="114"/>
      <c r="J511" s="114"/>
      <c r="K511" s="114"/>
      <c r="L511" s="114"/>
      <c r="M511" s="113"/>
      <c r="N511" s="114"/>
      <c r="O511" s="114"/>
      <c r="P511" s="114"/>
      <c r="Q511" s="113"/>
      <c r="R511" s="115"/>
      <c r="S511" s="115"/>
      <c r="T511" s="116"/>
    </row>
    <row r="512" spans="1:20">
      <c r="A512" s="247" t="s">
        <v>117</v>
      </c>
      <c r="B512" s="248"/>
      <c r="C512" s="119" t="s">
        <v>118</v>
      </c>
      <c r="D512" s="249" t="s">
        <v>93</v>
      </c>
      <c r="E512" s="249"/>
      <c r="F512" s="249"/>
      <c r="G512" s="249"/>
      <c r="H512" s="249"/>
      <c r="I512" s="249"/>
      <c r="J512" s="249"/>
      <c r="K512" s="120"/>
      <c r="L512" s="120"/>
      <c r="M512" s="120"/>
      <c r="N512" s="120"/>
      <c r="O512" s="119"/>
      <c r="P512" s="120"/>
      <c r="R512" s="120"/>
      <c r="S512" s="120"/>
      <c r="T512" s="121"/>
    </row>
    <row r="513" spans="1:20">
      <c r="A513" s="117" t="s">
        <v>119</v>
      </c>
      <c r="B513" s="118"/>
      <c r="C513" s="119" t="s">
        <v>118</v>
      </c>
      <c r="D513" s="248"/>
      <c r="E513" s="248"/>
      <c r="F513" s="248"/>
      <c r="G513" s="248"/>
      <c r="H513" s="248"/>
      <c r="I513" s="248"/>
      <c r="J513" s="248"/>
      <c r="K513" s="120"/>
      <c r="L513" s="120"/>
      <c r="M513" s="120" t="str">
        <f>M5</f>
        <v>PERIODE TIME SHEET :  1 - 30 SEPTEMBER 2025</v>
      </c>
      <c r="O513" s="119"/>
      <c r="P513" s="120"/>
      <c r="Q513" s="120"/>
      <c r="R513" s="120"/>
      <c r="S513" s="122"/>
      <c r="T513" s="121"/>
    </row>
    <row r="514" spans="1:20">
      <c r="A514" s="117" t="s">
        <v>120</v>
      </c>
      <c r="B514" s="118"/>
      <c r="C514" s="119" t="s">
        <v>118</v>
      </c>
      <c r="D514" s="248" t="s">
        <v>94</v>
      </c>
      <c r="E514" s="248"/>
      <c r="F514" s="248"/>
      <c r="G514" s="248"/>
      <c r="H514" s="248"/>
      <c r="I514" s="248"/>
      <c r="J514" s="248"/>
      <c r="K514" s="120"/>
      <c r="L514" s="120"/>
      <c r="M514" s="120"/>
      <c r="N514" s="120"/>
      <c r="O514" s="119"/>
      <c r="P514" s="120"/>
      <c r="Q514" s="120"/>
      <c r="R514" s="120"/>
      <c r="S514" s="120"/>
      <c r="T514" s="121"/>
    </row>
    <row r="515" spans="1:20">
      <c r="A515" s="123" t="s">
        <v>121</v>
      </c>
      <c r="B515" s="124"/>
      <c r="C515" s="125" t="s">
        <v>118</v>
      </c>
      <c r="D515" s="250"/>
      <c r="E515" s="250"/>
      <c r="F515" s="250"/>
      <c r="G515" s="250"/>
      <c r="H515" s="250"/>
      <c r="I515" s="250"/>
      <c r="J515" s="250"/>
      <c r="K515" s="124"/>
      <c r="L515" s="124"/>
      <c r="M515" s="124"/>
      <c r="N515" s="124"/>
      <c r="O515" s="124"/>
      <c r="P515" s="124"/>
      <c r="Q515" s="124"/>
      <c r="R515" s="124"/>
      <c r="S515" s="124"/>
      <c r="T515" s="126"/>
    </row>
    <row r="516" spans="1:20" ht="16" thickBot="1">
      <c r="A516" s="127"/>
      <c r="B516" s="128"/>
      <c r="C516" s="129"/>
      <c r="D516" s="129"/>
      <c r="E516" s="129"/>
      <c r="F516" s="129"/>
      <c r="G516" s="129"/>
      <c r="H516" s="129"/>
      <c r="I516" s="129"/>
      <c r="J516" s="129"/>
      <c r="K516" s="129"/>
      <c r="L516" s="129"/>
      <c r="M516" s="128"/>
      <c r="N516" s="129"/>
      <c r="O516" s="129"/>
      <c r="P516" s="129"/>
      <c r="Q516" s="129"/>
      <c r="R516" s="129"/>
      <c r="S516" s="129"/>
      <c r="T516" s="130"/>
    </row>
    <row r="517" spans="1:20" ht="12.75" customHeight="1">
      <c r="A517" s="251" t="s">
        <v>122</v>
      </c>
      <c r="B517" s="253" t="s">
        <v>123</v>
      </c>
      <c r="C517" s="255" t="s">
        <v>124</v>
      </c>
      <c r="D517" s="256"/>
      <c r="E517" s="256"/>
      <c r="F517" s="257"/>
      <c r="G517" s="255" t="s">
        <v>125</v>
      </c>
      <c r="H517" s="256"/>
      <c r="I517" s="256"/>
      <c r="J517" s="257"/>
      <c r="K517" s="253" t="s">
        <v>126</v>
      </c>
      <c r="L517" s="253" t="s">
        <v>127</v>
      </c>
      <c r="M517" s="264" t="s">
        <v>128</v>
      </c>
      <c r="N517" s="266" t="s">
        <v>129</v>
      </c>
      <c r="O517" s="256"/>
      <c r="P517" s="256"/>
      <c r="Q517" s="267"/>
      <c r="R517" s="268" t="s">
        <v>130</v>
      </c>
      <c r="S517" s="131" t="s">
        <v>172</v>
      </c>
      <c r="T517" s="268" t="s">
        <v>132</v>
      </c>
    </row>
    <row r="518" spans="1:20" ht="16" thickBot="1">
      <c r="A518" s="252"/>
      <c r="B518" s="254"/>
      <c r="C518" s="258" t="s">
        <v>133</v>
      </c>
      <c r="D518" s="259"/>
      <c r="E518" s="258" t="s">
        <v>134</v>
      </c>
      <c r="F518" s="259"/>
      <c r="G518" s="258" t="s">
        <v>133</v>
      </c>
      <c r="H518" s="259"/>
      <c r="I518" s="258" t="s">
        <v>134</v>
      </c>
      <c r="J518" s="259"/>
      <c r="K518" s="254"/>
      <c r="L518" s="254"/>
      <c r="M518" s="265"/>
      <c r="N518" s="132">
        <v>1.5</v>
      </c>
      <c r="O518" s="133">
        <v>2</v>
      </c>
      <c r="P518" s="133">
        <v>3</v>
      </c>
      <c r="Q518" s="134">
        <v>4</v>
      </c>
      <c r="R518" s="269"/>
      <c r="S518" s="156">
        <v>15000</v>
      </c>
      <c r="T518" s="269"/>
    </row>
    <row r="519" spans="1:20">
      <c r="A519" s="135" t="s">
        <v>135</v>
      </c>
      <c r="B519" s="136"/>
      <c r="C519" s="137">
        <v>7</v>
      </c>
      <c r="D519" s="137">
        <v>0</v>
      </c>
      <c r="E519" s="137">
        <v>12</v>
      </c>
      <c r="F519" s="137">
        <v>0</v>
      </c>
      <c r="G519" s="137">
        <v>13</v>
      </c>
      <c r="H519" s="137">
        <v>0</v>
      </c>
      <c r="I519" s="137">
        <v>16</v>
      </c>
      <c r="J519" s="137">
        <v>0</v>
      </c>
      <c r="K519" s="138">
        <f>((((E519-C519)*60)+(F519-D519))/60)+((((I519-G519)*60)+(J519-H519))/60)</f>
        <v>8</v>
      </c>
      <c r="L519" s="138">
        <f>IF(K519=0,0,IF(OR(B519="H",B519="OFF"),K519,IF(B519="",8,0)))</f>
        <v>8</v>
      </c>
      <c r="M519" s="136">
        <f>IF(AND(B519="",K519&lt;=8),0,IF(AND(B519="",K519&gt;8),K519-L519,IF(OR(B519="H",B519="OFF"),L519,0)))</f>
        <v>0</v>
      </c>
      <c r="N519" s="139" t="str">
        <f>IF(M519=0,"",IF(AND(B519="",L519=8,M519&lt;=1),M519,IF(AND(M519&gt;1,B519=""),1,"")))</f>
        <v/>
      </c>
      <c r="O519" s="139" t="str">
        <f>IF(AND(B519="",M519&gt;1),M519-N519,IF(AND(B519="H",M519&lt;=5),M519,IF(AND(B519="OFF",M519&lt;=7),M519,IF(AND(B519="H",M519&gt;5),5,IF(AND(B519="OFF",M519&gt;7),7,"")))))</f>
        <v/>
      </c>
      <c r="P519" s="139" t="str">
        <f>IF(AND(B519="OFF",M519&gt;=8),1,IF(AND(B519="H",M519&gt;=6),1,""))</f>
        <v/>
      </c>
      <c r="Q519" s="139" t="str">
        <f>IF(AND(B519="H",M519&gt;=6),M519-6,IF(AND(B519="OFF",M519&gt;8),M519-8,""))</f>
        <v/>
      </c>
      <c r="R519" s="140">
        <f>(IF(N519="",0,(N519*$N$10)))+(IF(O519="",0,(O519*$O$10)))+(IF(P519="",0,(P519*$P$10)))+(IF(Q519="",0,(Q519*$Q$10)))</f>
        <v>0</v>
      </c>
      <c r="S519" s="141">
        <v>1</v>
      </c>
      <c r="T519" s="142"/>
    </row>
    <row r="520" spans="1:20">
      <c r="A520" s="135" t="s">
        <v>136</v>
      </c>
      <c r="B520" s="142"/>
      <c r="C520" s="137">
        <v>7</v>
      </c>
      <c r="D520" s="137">
        <v>0</v>
      </c>
      <c r="E520" s="137">
        <v>12</v>
      </c>
      <c r="F520" s="137">
        <v>0</v>
      </c>
      <c r="G520" s="137">
        <v>13</v>
      </c>
      <c r="H520" s="137">
        <v>0</v>
      </c>
      <c r="I520" s="137">
        <v>16</v>
      </c>
      <c r="J520" s="137">
        <v>0</v>
      </c>
      <c r="K520" s="138">
        <f>((((E520-C520)*60)+(F520-D520))/60)+((((I520-G520)*60)+(J520-H520))/60)</f>
        <v>8</v>
      </c>
      <c r="L520" s="138">
        <f t="shared" ref="L520:L549" si="108">IF(K520=0,0,IF(OR(B520="H",B520="OFF"),K520,IF(B520="",8,0)))</f>
        <v>8</v>
      </c>
      <c r="M520" s="136">
        <f t="shared" ref="M520:M549" si="109">IF(AND(B520="",K520&lt;=8),0,IF(AND(B520="",K520&gt;8),K520-L520,IF(OR(B520="H",B520="OFF"),L520,0)))</f>
        <v>0</v>
      </c>
      <c r="N520" s="139" t="str">
        <f>IF(M520=0,"",IF(AND(B520="",L520=8,M520&lt;=1),M520,IF(AND(M520&gt;1,B520=""),1,"")))</f>
        <v/>
      </c>
      <c r="O520" s="139" t="str">
        <f>IF(AND(B520="",M520&gt;1),M520-N520,IF(AND(B520="H",M520&lt;=5),M520,IF(AND(B520="OFF",M520&lt;=7),M520,IF(AND(B520="H",M520&gt;5),5,IF(AND(B520="OFF",M520&gt;7),7,"")))))</f>
        <v/>
      </c>
      <c r="P520" s="139" t="str">
        <f>IF(AND(B520="OFF",M520&gt;=8),1,IF(AND(B520="H",M520&gt;=6),1,""))</f>
        <v/>
      </c>
      <c r="Q520" s="139" t="str">
        <f>IF(AND(B520="H",M520&gt;=6),M520-6,IF(AND(B520="OFF",M520&gt;8),M520-8,""))</f>
        <v/>
      </c>
      <c r="R520" s="140">
        <f>(IF(N520="",0,(N520*$N$10)))+(IF(O520="",0,(O520*$O$10)))+(IF(P520="",0,(P520*$P$10)))+(IF(Q520="",0,(Q520*$Q$10)))</f>
        <v>0</v>
      </c>
      <c r="S520" s="141">
        <v>1</v>
      </c>
      <c r="T520" s="142"/>
    </row>
    <row r="521" spans="1:20">
      <c r="A521" s="135" t="s">
        <v>137</v>
      </c>
      <c r="B521" s="136"/>
      <c r="C521" s="137">
        <v>7</v>
      </c>
      <c r="D521" s="137">
        <v>0</v>
      </c>
      <c r="E521" s="137">
        <v>12</v>
      </c>
      <c r="F521" s="137">
        <v>0</v>
      </c>
      <c r="G521" s="137">
        <v>13</v>
      </c>
      <c r="H521" s="137">
        <v>0</v>
      </c>
      <c r="I521" s="137">
        <v>16</v>
      </c>
      <c r="J521" s="137">
        <v>0</v>
      </c>
      <c r="K521" s="138">
        <f t="shared" ref="K521:K548" si="110">((((E521-C521)*60)+(F521-D521))/60)+((((I521-G521)*60)+(J521-H521))/60)</f>
        <v>8</v>
      </c>
      <c r="L521" s="138">
        <f t="shared" si="108"/>
        <v>8</v>
      </c>
      <c r="M521" s="136">
        <f t="shared" si="109"/>
        <v>0</v>
      </c>
      <c r="N521" s="139" t="str">
        <f t="shared" ref="N521:N549" si="111">IF(M521=0,"",IF(AND(B521="",L521=8,M521&lt;=1),M521,IF(AND(M521&gt;1,B521=""),1,"")))</f>
        <v/>
      </c>
      <c r="O521" s="139" t="str">
        <f t="shared" ref="O521:O549" si="112">IF(AND(B521="",M521&gt;1),M521-N521,IF(AND(B521="H",M521&lt;=5),M521,IF(AND(B521="OFF",M521&lt;=7),M521,IF(AND(B521="H",M521&gt;5),5,IF(AND(B521="OFF",M521&gt;7),7,"")))))</f>
        <v/>
      </c>
      <c r="P521" s="139" t="str">
        <f t="shared" ref="P521:P549" si="113">IF(AND(B521="OFF",M521&gt;=8),1,IF(AND(B521="H",M521&gt;=6),1,""))</f>
        <v/>
      </c>
      <c r="Q521" s="139" t="str">
        <f t="shared" ref="Q521:Q549" si="114">IF(AND(B521="H",M521&gt;=6),M521-6,IF(AND(B521="OFF",M521&gt;8),M521-8,""))</f>
        <v/>
      </c>
      <c r="R521" s="140">
        <f t="shared" ref="R521:R549" si="115">(IF(N521="",0,(N521*$N$10)))+(IF(O521="",0,(O521*$O$10)))+(IF(P521="",0,(P521*$P$10)))+(IF(Q521="",0,(Q521*$Q$10)))</f>
        <v>0</v>
      </c>
      <c r="S521" s="141">
        <v>1</v>
      </c>
      <c r="T521" s="142"/>
    </row>
    <row r="522" spans="1:20">
      <c r="A522" s="135" t="s">
        <v>138</v>
      </c>
      <c r="B522" s="136"/>
      <c r="C522" s="137">
        <v>7</v>
      </c>
      <c r="D522" s="137">
        <v>0</v>
      </c>
      <c r="E522" s="137">
        <v>12</v>
      </c>
      <c r="F522" s="137">
        <v>0</v>
      </c>
      <c r="G522" s="137">
        <v>13</v>
      </c>
      <c r="H522" s="137">
        <v>0</v>
      </c>
      <c r="I522" s="137">
        <v>16</v>
      </c>
      <c r="J522" s="137">
        <v>0</v>
      </c>
      <c r="K522" s="138">
        <f t="shared" si="110"/>
        <v>8</v>
      </c>
      <c r="L522" s="138">
        <f t="shared" si="108"/>
        <v>8</v>
      </c>
      <c r="M522" s="136">
        <f t="shared" si="109"/>
        <v>0</v>
      </c>
      <c r="N522" s="139" t="str">
        <f t="shared" si="111"/>
        <v/>
      </c>
      <c r="O522" s="139" t="str">
        <f t="shared" si="112"/>
        <v/>
      </c>
      <c r="P522" s="139" t="str">
        <f t="shared" si="113"/>
        <v/>
      </c>
      <c r="Q522" s="139" t="str">
        <f t="shared" si="114"/>
        <v/>
      </c>
      <c r="R522" s="140">
        <f t="shared" si="115"/>
        <v>0</v>
      </c>
      <c r="S522" s="141">
        <v>1</v>
      </c>
      <c r="T522" s="142"/>
    </row>
    <row r="523" spans="1:20">
      <c r="A523" s="135" t="s">
        <v>139</v>
      </c>
      <c r="B523" s="142" t="s">
        <v>140</v>
      </c>
      <c r="C523" s="137"/>
      <c r="D523" s="137"/>
      <c r="E523" s="137"/>
      <c r="F523" s="137"/>
      <c r="G523" s="137"/>
      <c r="H523" s="137"/>
      <c r="I523" s="137"/>
      <c r="J523" s="137"/>
      <c r="K523" s="138">
        <f t="shared" si="110"/>
        <v>0</v>
      </c>
      <c r="L523" s="138">
        <f t="shared" si="108"/>
        <v>0</v>
      </c>
      <c r="M523" s="136">
        <f t="shared" si="109"/>
        <v>0</v>
      </c>
      <c r="N523" s="139" t="str">
        <f t="shared" si="111"/>
        <v/>
      </c>
      <c r="O523" s="139">
        <f t="shared" si="112"/>
        <v>0</v>
      </c>
      <c r="P523" s="139" t="str">
        <f t="shared" si="113"/>
        <v/>
      </c>
      <c r="Q523" s="139" t="str">
        <f t="shared" si="114"/>
        <v/>
      </c>
      <c r="R523" s="140">
        <f t="shared" si="115"/>
        <v>0</v>
      </c>
      <c r="S523" s="141"/>
      <c r="T523" s="142"/>
    </row>
    <row r="524" spans="1:20">
      <c r="A524" s="135" t="s">
        <v>141</v>
      </c>
      <c r="B524" s="136" t="s">
        <v>168</v>
      </c>
      <c r="C524" s="137"/>
      <c r="D524" s="137"/>
      <c r="E524" s="137"/>
      <c r="F524" s="137"/>
      <c r="G524" s="137"/>
      <c r="H524" s="137"/>
      <c r="I524" s="137"/>
      <c r="J524" s="137"/>
      <c r="K524" s="138">
        <f t="shared" si="110"/>
        <v>0</v>
      </c>
      <c r="L524" s="138">
        <f t="shared" si="108"/>
        <v>0</v>
      </c>
      <c r="M524" s="136">
        <f t="shared" si="109"/>
        <v>0</v>
      </c>
      <c r="N524" s="139" t="str">
        <f t="shared" si="111"/>
        <v/>
      </c>
      <c r="O524" s="139" t="str">
        <f t="shared" si="112"/>
        <v/>
      </c>
      <c r="P524" s="139" t="str">
        <f t="shared" si="113"/>
        <v/>
      </c>
      <c r="Q524" s="139" t="str">
        <f t="shared" si="114"/>
        <v/>
      </c>
      <c r="R524" s="140">
        <f t="shared" si="115"/>
        <v>0</v>
      </c>
      <c r="S524" s="141"/>
      <c r="T524" s="142"/>
    </row>
    <row r="525" spans="1:20">
      <c r="A525" s="135" t="s">
        <v>142</v>
      </c>
      <c r="B525" s="136" t="s">
        <v>140</v>
      </c>
      <c r="C525" s="137"/>
      <c r="D525" s="137"/>
      <c r="E525" s="137"/>
      <c r="F525" s="137"/>
      <c r="G525" s="137"/>
      <c r="H525" s="137"/>
      <c r="I525" s="137"/>
      <c r="J525" s="137"/>
      <c r="K525" s="138">
        <f t="shared" si="110"/>
        <v>0</v>
      </c>
      <c r="L525" s="138">
        <f t="shared" si="108"/>
        <v>0</v>
      </c>
      <c r="M525" s="136">
        <f t="shared" si="109"/>
        <v>0</v>
      </c>
      <c r="N525" s="139" t="str">
        <f t="shared" si="111"/>
        <v/>
      </c>
      <c r="O525" s="139">
        <f t="shared" si="112"/>
        <v>0</v>
      </c>
      <c r="P525" s="139" t="str">
        <f t="shared" si="113"/>
        <v/>
      </c>
      <c r="Q525" s="139" t="str">
        <f t="shared" si="114"/>
        <v/>
      </c>
      <c r="R525" s="140">
        <f t="shared" si="115"/>
        <v>0</v>
      </c>
      <c r="S525" s="141"/>
      <c r="T525" s="142"/>
    </row>
    <row r="526" spans="1:20">
      <c r="A526" s="135" t="s">
        <v>143</v>
      </c>
      <c r="B526" s="136" t="s">
        <v>140</v>
      </c>
      <c r="C526" s="137"/>
      <c r="D526" s="137"/>
      <c r="E526" s="137"/>
      <c r="F526" s="137"/>
      <c r="G526" s="137"/>
      <c r="H526" s="137"/>
      <c r="I526" s="137"/>
      <c r="J526" s="137"/>
      <c r="K526" s="138">
        <f t="shared" si="110"/>
        <v>0</v>
      </c>
      <c r="L526" s="138">
        <f t="shared" si="108"/>
        <v>0</v>
      </c>
      <c r="M526" s="136">
        <f t="shared" si="109"/>
        <v>0</v>
      </c>
      <c r="N526" s="139" t="str">
        <f t="shared" si="111"/>
        <v/>
      </c>
      <c r="O526" s="139">
        <f t="shared" si="112"/>
        <v>0</v>
      </c>
      <c r="P526" s="139" t="str">
        <f t="shared" si="113"/>
        <v/>
      </c>
      <c r="Q526" s="139" t="str">
        <f t="shared" si="114"/>
        <v/>
      </c>
      <c r="R526" s="140">
        <f t="shared" si="115"/>
        <v>0</v>
      </c>
      <c r="S526" s="141"/>
      <c r="T526" s="142"/>
    </row>
    <row r="527" spans="1:20">
      <c r="A527" s="135" t="s">
        <v>144</v>
      </c>
      <c r="B527" s="142" t="s">
        <v>168</v>
      </c>
      <c r="C527" s="137"/>
      <c r="D527" s="137"/>
      <c r="E527" s="137"/>
      <c r="F527" s="137"/>
      <c r="G527" s="137"/>
      <c r="H527" s="137"/>
      <c r="I527" s="137"/>
      <c r="J527" s="137"/>
      <c r="K527" s="138">
        <f t="shared" si="110"/>
        <v>0</v>
      </c>
      <c r="L527" s="138">
        <f t="shared" si="108"/>
        <v>0</v>
      </c>
      <c r="M527" s="136">
        <f t="shared" si="109"/>
        <v>0</v>
      </c>
      <c r="N527" s="139" t="str">
        <f t="shared" si="111"/>
        <v/>
      </c>
      <c r="O527" s="139" t="str">
        <f t="shared" si="112"/>
        <v/>
      </c>
      <c r="P527" s="139" t="str">
        <f t="shared" si="113"/>
        <v/>
      </c>
      <c r="Q527" s="139" t="str">
        <f t="shared" si="114"/>
        <v/>
      </c>
      <c r="R527" s="140">
        <f t="shared" si="115"/>
        <v>0</v>
      </c>
      <c r="S527" s="141"/>
      <c r="T527" s="142"/>
    </row>
    <row r="528" spans="1:20">
      <c r="A528" s="135" t="s">
        <v>145</v>
      </c>
      <c r="B528" s="136" t="s">
        <v>168</v>
      </c>
      <c r="C528" s="137"/>
      <c r="D528" s="137"/>
      <c r="E528" s="137"/>
      <c r="F528" s="137"/>
      <c r="G528" s="137"/>
      <c r="H528" s="137"/>
      <c r="I528" s="137"/>
      <c r="J528" s="137"/>
      <c r="K528" s="138">
        <f t="shared" si="110"/>
        <v>0</v>
      </c>
      <c r="L528" s="138">
        <f t="shared" si="108"/>
        <v>0</v>
      </c>
      <c r="M528" s="136">
        <f t="shared" si="109"/>
        <v>0</v>
      </c>
      <c r="N528" s="139" t="str">
        <f t="shared" si="111"/>
        <v/>
      </c>
      <c r="O528" s="139" t="str">
        <f t="shared" si="112"/>
        <v/>
      </c>
      <c r="P528" s="139" t="str">
        <f t="shared" si="113"/>
        <v/>
      </c>
      <c r="Q528" s="139" t="str">
        <f t="shared" si="114"/>
        <v/>
      </c>
      <c r="R528" s="140">
        <f t="shared" si="115"/>
        <v>0</v>
      </c>
      <c r="S528" s="141"/>
      <c r="T528" s="142"/>
    </row>
    <row r="529" spans="1:20">
      <c r="A529" s="135" t="s">
        <v>146</v>
      </c>
      <c r="B529" s="136"/>
      <c r="C529" s="137">
        <v>7</v>
      </c>
      <c r="D529" s="137">
        <v>0</v>
      </c>
      <c r="E529" s="137">
        <v>12</v>
      </c>
      <c r="F529" s="137">
        <v>0</v>
      </c>
      <c r="G529" s="137">
        <v>13</v>
      </c>
      <c r="H529" s="137">
        <v>0</v>
      </c>
      <c r="I529" s="137">
        <v>16</v>
      </c>
      <c r="J529" s="137">
        <v>0</v>
      </c>
      <c r="K529" s="138">
        <f t="shared" si="110"/>
        <v>8</v>
      </c>
      <c r="L529" s="138">
        <f t="shared" si="108"/>
        <v>8</v>
      </c>
      <c r="M529" s="136">
        <f t="shared" si="109"/>
        <v>0</v>
      </c>
      <c r="N529" s="139" t="str">
        <f t="shared" si="111"/>
        <v/>
      </c>
      <c r="O529" s="139" t="str">
        <f t="shared" si="112"/>
        <v/>
      </c>
      <c r="P529" s="139" t="str">
        <f t="shared" si="113"/>
        <v/>
      </c>
      <c r="Q529" s="139" t="str">
        <f t="shared" si="114"/>
        <v/>
      </c>
      <c r="R529" s="140">
        <f t="shared" si="115"/>
        <v>0</v>
      </c>
      <c r="S529" s="141">
        <v>1</v>
      </c>
      <c r="T529" s="142"/>
    </row>
    <row r="530" spans="1:20">
      <c r="A530" s="135" t="s">
        <v>147</v>
      </c>
      <c r="B530" s="142"/>
      <c r="C530" s="137">
        <v>7</v>
      </c>
      <c r="D530" s="137">
        <v>0</v>
      </c>
      <c r="E530" s="137">
        <v>12</v>
      </c>
      <c r="F530" s="137">
        <v>0</v>
      </c>
      <c r="G530" s="137">
        <v>13</v>
      </c>
      <c r="H530" s="137">
        <v>0</v>
      </c>
      <c r="I530" s="137">
        <v>16</v>
      </c>
      <c r="J530" s="137">
        <v>0</v>
      </c>
      <c r="K530" s="138">
        <f t="shared" si="110"/>
        <v>8</v>
      </c>
      <c r="L530" s="138">
        <f t="shared" si="108"/>
        <v>8</v>
      </c>
      <c r="M530" s="136">
        <f t="shared" si="109"/>
        <v>0</v>
      </c>
      <c r="N530" s="139" t="str">
        <f t="shared" si="111"/>
        <v/>
      </c>
      <c r="O530" s="139" t="str">
        <f t="shared" si="112"/>
        <v/>
      </c>
      <c r="P530" s="139" t="str">
        <f t="shared" si="113"/>
        <v/>
      </c>
      <c r="Q530" s="139" t="str">
        <f t="shared" si="114"/>
        <v/>
      </c>
      <c r="R530" s="140">
        <f t="shared" si="115"/>
        <v>0</v>
      </c>
      <c r="S530" s="141">
        <v>1</v>
      </c>
      <c r="T530" s="142"/>
    </row>
    <row r="531" spans="1:20" s="168" customFormat="1">
      <c r="A531" s="160" t="s">
        <v>148</v>
      </c>
      <c r="B531" s="161" t="s">
        <v>140</v>
      </c>
      <c r="C531" s="162">
        <v>7</v>
      </c>
      <c r="D531" s="162">
        <v>0</v>
      </c>
      <c r="E531" s="162">
        <v>12</v>
      </c>
      <c r="F531" s="162">
        <v>0</v>
      </c>
      <c r="G531" s="162">
        <v>13</v>
      </c>
      <c r="H531" s="162">
        <v>0</v>
      </c>
      <c r="I531" s="162">
        <v>19</v>
      </c>
      <c r="J531" s="162">
        <v>0</v>
      </c>
      <c r="K531" s="163">
        <f t="shared" si="110"/>
        <v>11</v>
      </c>
      <c r="L531" s="163">
        <f t="shared" si="108"/>
        <v>11</v>
      </c>
      <c r="M531" s="161">
        <f t="shared" si="109"/>
        <v>11</v>
      </c>
      <c r="N531" s="164" t="str">
        <f t="shared" si="111"/>
        <v/>
      </c>
      <c r="O531" s="164">
        <f t="shared" si="112"/>
        <v>7</v>
      </c>
      <c r="P531" s="164">
        <f t="shared" si="113"/>
        <v>1</v>
      </c>
      <c r="Q531" s="164">
        <f t="shared" si="114"/>
        <v>3</v>
      </c>
      <c r="R531" s="165">
        <f t="shared" si="115"/>
        <v>29</v>
      </c>
      <c r="S531" s="166">
        <v>1</v>
      </c>
      <c r="T531" s="167"/>
    </row>
    <row r="532" spans="1:20" s="168" customFormat="1">
      <c r="A532" s="160" t="s">
        <v>149</v>
      </c>
      <c r="B532" s="161" t="s">
        <v>140</v>
      </c>
      <c r="C532" s="162">
        <v>7</v>
      </c>
      <c r="D532" s="162">
        <v>0</v>
      </c>
      <c r="E532" s="162">
        <v>12</v>
      </c>
      <c r="F532" s="162">
        <v>0</v>
      </c>
      <c r="G532" s="162">
        <v>13</v>
      </c>
      <c r="H532" s="162">
        <v>0</v>
      </c>
      <c r="I532" s="162">
        <v>16</v>
      </c>
      <c r="J532" s="162">
        <v>0</v>
      </c>
      <c r="K532" s="163">
        <f t="shared" si="110"/>
        <v>8</v>
      </c>
      <c r="L532" s="163">
        <f t="shared" si="108"/>
        <v>8</v>
      </c>
      <c r="M532" s="161">
        <f t="shared" si="109"/>
        <v>8</v>
      </c>
      <c r="N532" s="164" t="str">
        <f t="shared" si="111"/>
        <v/>
      </c>
      <c r="O532" s="164">
        <f t="shared" si="112"/>
        <v>7</v>
      </c>
      <c r="P532" s="164">
        <f t="shared" si="113"/>
        <v>1</v>
      </c>
      <c r="Q532" s="164" t="str">
        <f t="shared" si="114"/>
        <v/>
      </c>
      <c r="R532" s="165">
        <f t="shared" si="115"/>
        <v>17</v>
      </c>
      <c r="S532" s="166">
        <v>1</v>
      </c>
      <c r="T532" s="167"/>
    </row>
    <row r="533" spans="1:20">
      <c r="A533" s="135" t="s">
        <v>150</v>
      </c>
      <c r="B533" s="136"/>
      <c r="C533" s="137">
        <v>7</v>
      </c>
      <c r="D533" s="137">
        <v>0</v>
      </c>
      <c r="E533" s="137">
        <v>12</v>
      </c>
      <c r="F533" s="137">
        <v>0</v>
      </c>
      <c r="G533" s="137">
        <v>13</v>
      </c>
      <c r="H533" s="137">
        <v>0</v>
      </c>
      <c r="I533" s="137">
        <v>16</v>
      </c>
      <c r="J533" s="137">
        <v>0</v>
      </c>
      <c r="K533" s="138">
        <f t="shared" si="110"/>
        <v>8</v>
      </c>
      <c r="L533" s="138">
        <f t="shared" si="108"/>
        <v>8</v>
      </c>
      <c r="M533" s="136">
        <f t="shared" si="109"/>
        <v>0</v>
      </c>
      <c r="N533" s="139" t="str">
        <f t="shared" si="111"/>
        <v/>
      </c>
      <c r="O533" s="139" t="str">
        <f t="shared" si="112"/>
        <v/>
      </c>
      <c r="P533" s="139" t="str">
        <f t="shared" si="113"/>
        <v/>
      </c>
      <c r="Q533" s="139" t="str">
        <f t="shared" si="114"/>
        <v/>
      </c>
      <c r="R533" s="140">
        <f t="shared" si="115"/>
        <v>0</v>
      </c>
      <c r="S533" s="141">
        <v>1</v>
      </c>
      <c r="T533" s="142"/>
    </row>
    <row r="534" spans="1:20">
      <c r="A534" s="135" t="s">
        <v>151</v>
      </c>
      <c r="B534" s="136"/>
      <c r="C534" s="137">
        <v>7</v>
      </c>
      <c r="D534" s="137">
        <v>0</v>
      </c>
      <c r="E534" s="137">
        <v>12</v>
      </c>
      <c r="F534" s="137">
        <v>0</v>
      </c>
      <c r="G534" s="137">
        <v>13</v>
      </c>
      <c r="H534" s="137">
        <v>0</v>
      </c>
      <c r="I534" s="137">
        <v>16</v>
      </c>
      <c r="J534" s="137">
        <v>0</v>
      </c>
      <c r="K534" s="138">
        <f t="shared" si="110"/>
        <v>8</v>
      </c>
      <c r="L534" s="138">
        <f t="shared" si="108"/>
        <v>8</v>
      </c>
      <c r="M534" s="136">
        <f t="shared" si="109"/>
        <v>0</v>
      </c>
      <c r="N534" s="139" t="str">
        <f t="shared" si="111"/>
        <v/>
      </c>
      <c r="O534" s="139" t="str">
        <f t="shared" si="112"/>
        <v/>
      </c>
      <c r="P534" s="139" t="str">
        <f t="shared" si="113"/>
        <v/>
      </c>
      <c r="Q534" s="139" t="str">
        <f t="shared" si="114"/>
        <v/>
      </c>
      <c r="R534" s="140">
        <f t="shared" si="115"/>
        <v>0</v>
      </c>
      <c r="S534" s="141">
        <v>1</v>
      </c>
      <c r="T534" s="142"/>
    </row>
    <row r="535" spans="1:20">
      <c r="A535" s="135" t="s">
        <v>152</v>
      </c>
      <c r="B535" s="136"/>
      <c r="C535" s="137">
        <v>7</v>
      </c>
      <c r="D535" s="137">
        <v>0</v>
      </c>
      <c r="E535" s="137">
        <v>12</v>
      </c>
      <c r="F535" s="137">
        <v>0</v>
      </c>
      <c r="G535" s="137">
        <v>13</v>
      </c>
      <c r="H535" s="137">
        <v>0</v>
      </c>
      <c r="I535" s="137">
        <v>16</v>
      </c>
      <c r="J535" s="137">
        <v>0</v>
      </c>
      <c r="K535" s="138">
        <f t="shared" si="110"/>
        <v>8</v>
      </c>
      <c r="L535" s="138">
        <f t="shared" si="108"/>
        <v>8</v>
      </c>
      <c r="M535" s="136">
        <f t="shared" si="109"/>
        <v>0</v>
      </c>
      <c r="N535" s="139" t="str">
        <f t="shared" si="111"/>
        <v/>
      </c>
      <c r="O535" s="139" t="str">
        <f t="shared" si="112"/>
        <v/>
      </c>
      <c r="P535" s="139" t="str">
        <f t="shared" si="113"/>
        <v/>
      </c>
      <c r="Q535" s="139" t="str">
        <f t="shared" si="114"/>
        <v/>
      </c>
      <c r="R535" s="140">
        <f t="shared" si="115"/>
        <v>0</v>
      </c>
      <c r="S535" s="141">
        <v>1</v>
      </c>
      <c r="T535" s="142"/>
    </row>
    <row r="536" spans="1:20">
      <c r="A536" s="135" t="s">
        <v>153</v>
      </c>
      <c r="B536" s="136"/>
      <c r="C536" s="137">
        <v>7</v>
      </c>
      <c r="D536" s="137">
        <v>0</v>
      </c>
      <c r="E536" s="137">
        <v>12</v>
      </c>
      <c r="F536" s="137">
        <v>0</v>
      </c>
      <c r="G536" s="137">
        <v>13</v>
      </c>
      <c r="H536" s="137">
        <v>0</v>
      </c>
      <c r="I536" s="137">
        <v>16</v>
      </c>
      <c r="J536" s="137">
        <v>0</v>
      </c>
      <c r="K536" s="138">
        <f t="shared" si="110"/>
        <v>8</v>
      </c>
      <c r="L536" s="138">
        <f t="shared" si="108"/>
        <v>8</v>
      </c>
      <c r="M536" s="136">
        <f t="shared" si="109"/>
        <v>0</v>
      </c>
      <c r="N536" s="139" t="str">
        <f t="shared" si="111"/>
        <v/>
      </c>
      <c r="O536" s="139" t="str">
        <f t="shared" si="112"/>
        <v/>
      </c>
      <c r="P536" s="139" t="str">
        <f t="shared" si="113"/>
        <v/>
      </c>
      <c r="Q536" s="139" t="str">
        <f t="shared" si="114"/>
        <v/>
      </c>
      <c r="R536" s="140">
        <f t="shared" si="115"/>
        <v>0</v>
      </c>
      <c r="S536" s="141">
        <v>1</v>
      </c>
      <c r="T536" s="142"/>
    </row>
    <row r="537" spans="1:20">
      <c r="A537" s="135" t="s">
        <v>154</v>
      </c>
      <c r="B537" s="142"/>
      <c r="C537" s="137">
        <v>7</v>
      </c>
      <c r="D537" s="137">
        <v>0</v>
      </c>
      <c r="E537" s="137">
        <v>12</v>
      </c>
      <c r="F537" s="137">
        <v>0</v>
      </c>
      <c r="G537" s="137">
        <v>13</v>
      </c>
      <c r="H537" s="137">
        <v>0</v>
      </c>
      <c r="I537" s="137">
        <v>16</v>
      </c>
      <c r="J537" s="137">
        <v>0</v>
      </c>
      <c r="K537" s="138">
        <f t="shared" si="110"/>
        <v>8</v>
      </c>
      <c r="L537" s="138">
        <f t="shared" si="108"/>
        <v>8</v>
      </c>
      <c r="M537" s="136">
        <f t="shared" si="109"/>
        <v>0</v>
      </c>
      <c r="N537" s="139" t="str">
        <f t="shared" si="111"/>
        <v/>
      </c>
      <c r="O537" s="139" t="str">
        <f t="shared" si="112"/>
        <v/>
      </c>
      <c r="P537" s="139" t="str">
        <f t="shared" si="113"/>
        <v/>
      </c>
      <c r="Q537" s="139" t="str">
        <f t="shared" si="114"/>
        <v/>
      </c>
      <c r="R537" s="140">
        <f t="shared" si="115"/>
        <v>0</v>
      </c>
      <c r="S537" s="141">
        <v>1</v>
      </c>
      <c r="T537" s="142"/>
    </row>
    <row r="538" spans="1:20">
      <c r="A538" s="135" t="s">
        <v>155</v>
      </c>
      <c r="B538" s="136" t="s">
        <v>140</v>
      </c>
      <c r="C538" s="137"/>
      <c r="D538" s="137"/>
      <c r="E538" s="137"/>
      <c r="F538" s="137"/>
      <c r="G538" s="137"/>
      <c r="H538" s="137"/>
      <c r="I538" s="137"/>
      <c r="J538" s="137"/>
      <c r="K538" s="138">
        <f t="shared" si="110"/>
        <v>0</v>
      </c>
      <c r="L538" s="138">
        <f t="shared" si="108"/>
        <v>0</v>
      </c>
      <c r="M538" s="136">
        <f t="shared" si="109"/>
        <v>0</v>
      </c>
      <c r="N538" s="139" t="str">
        <f t="shared" si="111"/>
        <v/>
      </c>
      <c r="O538" s="139">
        <f t="shared" si="112"/>
        <v>0</v>
      </c>
      <c r="P538" s="139" t="str">
        <f t="shared" si="113"/>
        <v/>
      </c>
      <c r="Q538" s="139" t="str">
        <f t="shared" si="114"/>
        <v/>
      </c>
      <c r="R538" s="140">
        <f t="shared" si="115"/>
        <v>0</v>
      </c>
      <c r="S538" s="141"/>
      <c r="T538" s="142"/>
    </row>
    <row r="539" spans="1:20">
      <c r="A539" s="135" t="s">
        <v>156</v>
      </c>
      <c r="B539" s="136" t="s">
        <v>140</v>
      </c>
      <c r="C539" s="137"/>
      <c r="D539" s="137"/>
      <c r="E539" s="137"/>
      <c r="F539" s="137"/>
      <c r="G539" s="137"/>
      <c r="H539" s="137"/>
      <c r="I539" s="137"/>
      <c r="J539" s="137"/>
      <c r="K539" s="138">
        <f t="shared" si="110"/>
        <v>0</v>
      </c>
      <c r="L539" s="138">
        <f t="shared" si="108"/>
        <v>0</v>
      </c>
      <c r="M539" s="136">
        <f t="shared" si="109"/>
        <v>0</v>
      </c>
      <c r="N539" s="139" t="str">
        <f t="shared" si="111"/>
        <v/>
      </c>
      <c r="O539" s="139">
        <f t="shared" si="112"/>
        <v>0</v>
      </c>
      <c r="P539" s="139" t="str">
        <f t="shared" si="113"/>
        <v/>
      </c>
      <c r="Q539" s="139" t="str">
        <f t="shared" si="114"/>
        <v/>
      </c>
      <c r="R539" s="147">
        <f t="shared" si="115"/>
        <v>0</v>
      </c>
      <c r="S539" s="141"/>
      <c r="T539" s="142"/>
    </row>
    <row r="540" spans="1:20">
      <c r="A540" s="135" t="s">
        <v>157</v>
      </c>
      <c r="B540" s="136"/>
      <c r="C540" s="137">
        <v>7</v>
      </c>
      <c r="D540" s="137">
        <v>0</v>
      </c>
      <c r="E540" s="137">
        <v>12</v>
      </c>
      <c r="F540" s="137">
        <v>0</v>
      </c>
      <c r="G540" s="137">
        <v>13</v>
      </c>
      <c r="H540" s="137">
        <v>0</v>
      </c>
      <c r="I540" s="137">
        <v>16</v>
      </c>
      <c r="J540" s="137">
        <v>0</v>
      </c>
      <c r="K540" s="138">
        <f t="shared" si="110"/>
        <v>8</v>
      </c>
      <c r="L540" s="138">
        <f t="shared" si="108"/>
        <v>8</v>
      </c>
      <c r="M540" s="136">
        <f t="shared" si="109"/>
        <v>0</v>
      </c>
      <c r="N540" s="139" t="str">
        <f t="shared" si="111"/>
        <v/>
      </c>
      <c r="O540" s="139" t="str">
        <f t="shared" si="112"/>
        <v/>
      </c>
      <c r="P540" s="139" t="str">
        <f t="shared" si="113"/>
        <v/>
      </c>
      <c r="Q540" s="139" t="str">
        <f t="shared" si="114"/>
        <v/>
      </c>
      <c r="R540" s="140">
        <f t="shared" si="115"/>
        <v>0</v>
      </c>
      <c r="S540" s="141">
        <v>1</v>
      </c>
      <c r="T540" s="142"/>
    </row>
    <row r="541" spans="1:20" s="168" customFormat="1">
      <c r="A541" s="160" t="s">
        <v>158</v>
      </c>
      <c r="B541" s="161"/>
      <c r="C541" s="162">
        <v>7</v>
      </c>
      <c r="D541" s="162">
        <v>0</v>
      </c>
      <c r="E541" s="162">
        <v>12</v>
      </c>
      <c r="F541" s="162">
        <v>0</v>
      </c>
      <c r="G541" s="162">
        <v>13</v>
      </c>
      <c r="H541" s="162">
        <v>0</v>
      </c>
      <c r="I541" s="162">
        <v>16</v>
      </c>
      <c r="J541" s="162">
        <v>0</v>
      </c>
      <c r="K541" s="163">
        <f t="shared" si="110"/>
        <v>8</v>
      </c>
      <c r="L541" s="163">
        <f t="shared" si="108"/>
        <v>8</v>
      </c>
      <c r="M541" s="161">
        <v>5</v>
      </c>
      <c r="N541" s="164">
        <f t="shared" si="111"/>
        <v>1</v>
      </c>
      <c r="O541" s="164">
        <f t="shared" si="112"/>
        <v>4</v>
      </c>
      <c r="P541" s="164" t="str">
        <f t="shared" si="113"/>
        <v/>
      </c>
      <c r="Q541" s="164" t="str">
        <f t="shared" si="114"/>
        <v/>
      </c>
      <c r="R541" s="165">
        <f t="shared" si="115"/>
        <v>9.5</v>
      </c>
      <c r="S541" s="166">
        <v>1</v>
      </c>
      <c r="T541" s="167"/>
    </row>
    <row r="542" spans="1:20">
      <c r="A542" s="135" t="s">
        <v>159</v>
      </c>
      <c r="B542" s="136"/>
      <c r="C542" s="137">
        <v>7</v>
      </c>
      <c r="D542" s="137">
        <v>0</v>
      </c>
      <c r="E542" s="137">
        <v>12</v>
      </c>
      <c r="F542" s="137">
        <v>0</v>
      </c>
      <c r="G542" s="137">
        <v>13</v>
      </c>
      <c r="H542" s="137">
        <v>0</v>
      </c>
      <c r="I542" s="137">
        <v>16</v>
      </c>
      <c r="J542" s="137">
        <v>0</v>
      </c>
      <c r="K542" s="138">
        <f t="shared" si="110"/>
        <v>8</v>
      </c>
      <c r="L542" s="138">
        <f t="shared" si="108"/>
        <v>8</v>
      </c>
      <c r="M542" s="136">
        <f t="shared" si="109"/>
        <v>0</v>
      </c>
      <c r="N542" s="139" t="str">
        <f t="shared" si="111"/>
        <v/>
      </c>
      <c r="O542" s="139" t="str">
        <f t="shared" si="112"/>
        <v/>
      </c>
      <c r="P542" s="139" t="str">
        <f t="shared" si="113"/>
        <v/>
      </c>
      <c r="Q542" s="139" t="str">
        <f t="shared" si="114"/>
        <v/>
      </c>
      <c r="R542" s="140">
        <f t="shared" si="115"/>
        <v>0</v>
      </c>
      <c r="S542" s="141">
        <v>1</v>
      </c>
      <c r="T542" s="142"/>
    </row>
    <row r="543" spans="1:20">
      <c r="A543" s="135" t="s">
        <v>160</v>
      </c>
      <c r="B543" s="136"/>
      <c r="C543" s="137">
        <v>7</v>
      </c>
      <c r="D543" s="137">
        <v>0</v>
      </c>
      <c r="E543" s="137">
        <v>12</v>
      </c>
      <c r="F543" s="137">
        <v>0</v>
      </c>
      <c r="G543" s="137">
        <v>13</v>
      </c>
      <c r="H543" s="137">
        <v>0</v>
      </c>
      <c r="I543" s="137">
        <v>16</v>
      </c>
      <c r="J543" s="137">
        <v>0</v>
      </c>
      <c r="K543" s="138">
        <f t="shared" si="110"/>
        <v>8</v>
      </c>
      <c r="L543" s="138">
        <f t="shared" si="108"/>
        <v>8</v>
      </c>
      <c r="M543" s="136">
        <f t="shared" si="109"/>
        <v>0</v>
      </c>
      <c r="N543" s="139" t="str">
        <f t="shared" si="111"/>
        <v/>
      </c>
      <c r="O543" s="139" t="str">
        <f t="shared" si="112"/>
        <v/>
      </c>
      <c r="P543" s="139" t="str">
        <f t="shared" si="113"/>
        <v/>
      </c>
      <c r="Q543" s="139" t="str">
        <f t="shared" si="114"/>
        <v/>
      </c>
      <c r="R543" s="140">
        <f t="shared" si="115"/>
        <v>0</v>
      </c>
      <c r="S543" s="141">
        <v>1</v>
      </c>
      <c r="T543" s="142"/>
    </row>
    <row r="544" spans="1:20">
      <c r="A544" s="135" t="s">
        <v>161</v>
      </c>
      <c r="B544" s="136"/>
      <c r="C544" s="137">
        <v>7</v>
      </c>
      <c r="D544" s="137">
        <v>0</v>
      </c>
      <c r="E544" s="137">
        <v>12</v>
      </c>
      <c r="F544" s="137">
        <v>0</v>
      </c>
      <c r="G544" s="137">
        <v>13</v>
      </c>
      <c r="H544" s="137">
        <v>0</v>
      </c>
      <c r="I544" s="137">
        <v>16</v>
      </c>
      <c r="J544" s="137">
        <v>0</v>
      </c>
      <c r="K544" s="138">
        <f t="shared" si="110"/>
        <v>8</v>
      </c>
      <c r="L544" s="138">
        <f t="shared" si="108"/>
        <v>8</v>
      </c>
      <c r="M544" s="136">
        <f t="shared" si="109"/>
        <v>0</v>
      </c>
      <c r="N544" s="139" t="str">
        <f t="shared" si="111"/>
        <v/>
      </c>
      <c r="O544" s="139" t="str">
        <f t="shared" si="112"/>
        <v/>
      </c>
      <c r="P544" s="139" t="str">
        <f t="shared" si="113"/>
        <v/>
      </c>
      <c r="Q544" s="139" t="str">
        <f t="shared" si="114"/>
        <v/>
      </c>
      <c r="R544" s="140">
        <f t="shared" si="115"/>
        <v>0</v>
      </c>
      <c r="S544" s="141">
        <v>1</v>
      </c>
      <c r="T544" s="142"/>
    </row>
    <row r="545" spans="1:20">
      <c r="A545" s="135" t="s">
        <v>162</v>
      </c>
      <c r="B545" s="136" t="s">
        <v>140</v>
      </c>
      <c r="C545" s="137"/>
      <c r="D545" s="137"/>
      <c r="E545" s="137"/>
      <c r="F545" s="137"/>
      <c r="G545" s="137"/>
      <c r="H545" s="137"/>
      <c r="I545" s="137"/>
      <c r="J545" s="137"/>
      <c r="K545" s="138">
        <f t="shared" si="110"/>
        <v>0</v>
      </c>
      <c r="L545" s="138">
        <f t="shared" si="108"/>
        <v>0</v>
      </c>
      <c r="M545" s="136">
        <f t="shared" si="109"/>
        <v>0</v>
      </c>
      <c r="N545" s="139" t="str">
        <f t="shared" si="111"/>
        <v/>
      </c>
      <c r="O545" s="139">
        <f t="shared" si="112"/>
        <v>0</v>
      </c>
      <c r="P545" s="139" t="str">
        <f t="shared" si="113"/>
        <v/>
      </c>
      <c r="Q545" s="139" t="str">
        <f t="shared" si="114"/>
        <v/>
      </c>
      <c r="R545" s="140">
        <f t="shared" si="115"/>
        <v>0</v>
      </c>
      <c r="S545" s="141"/>
      <c r="T545" s="142"/>
    </row>
    <row r="546" spans="1:20">
      <c r="A546" s="135" t="s">
        <v>163</v>
      </c>
      <c r="B546" s="136" t="s">
        <v>140</v>
      </c>
      <c r="C546" s="137"/>
      <c r="D546" s="137"/>
      <c r="E546" s="137"/>
      <c r="F546" s="137"/>
      <c r="G546" s="137"/>
      <c r="H546" s="137"/>
      <c r="I546" s="137"/>
      <c r="J546" s="137"/>
      <c r="K546" s="138">
        <f t="shared" si="110"/>
        <v>0</v>
      </c>
      <c r="L546" s="138">
        <f t="shared" si="108"/>
        <v>0</v>
      </c>
      <c r="M546" s="136">
        <f t="shared" si="109"/>
        <v>0</v>
      </c>
      <c r="N546" s="139" t="str">
        <f t="shared" si="111"/>
        <v/>
      </c>
      <c r="O546" s="139">
        <f t="shared" si="112"/>
        <v>0</v>
      </c>
      <c r="P546" s="139" t="str">
        <f t="shared" si="113"/>
        <v/>
      </c>
      <c r="Q546" s="139" t="str">
        <f t="shared" si="114"/>
        <v/>
      </c>
      <c r="R546" s="140">
        <f t="shared" si="115"/>
        <v>0</v>
      </c>
      <c r="S546" s="141"/>
      <c r="T546" s="142"/>
    </row>
    <row r="547" spans="1:20" s="168" customFormat="1">
      <c r="A547" s="160" t="s">
        <v>164</v>
      </c>
      <c r="B547" s="161"/>
      <c r="C547" s="162">
        <v>7</v>
      </c>
      <c r="D547" s="162">
        <v>0</v>
      </c>
      <c r="E547" s="162">
        <v>12</v>
      </c>
      <c r="F547" s="162">
        <v>0</v>
      </c>
      <c r="G547" s="162">
        <v>13</v>
      </c>
      <c r="H547" s="162">
        <v>0</v>
      </c>
      <c r="I547" s="162">
        <v>21</v>
      </c>
      <c r="J547" s="162">
        <v>0</v>
      </c>
      <c r="K547" s="163">
        <f t="shared" si="110"/>
        <v>13</v>
      </c>
      <c r="L547" s="163">
        <f t="shared" si="108"/>
        <v>8</v>
      </c>
      <c r="M547" s="161">
        <f t="shared" si="109"/>
        <v>5</v>
      </c>
      <c r="N547" s="164">
        <f t="shared" si="111"/>
        <v>1</v>
      </c>
      <c r="O547" s="164">
        <f t="shared" si="112"/>
        <v>4</v>
      </c>
      <c r="P547" s="164" t="str">
        <f t="shared" si="113"/>
        <v/>
      </c>
      <c r="Q547" s="164" t="str">
        <f t="shared" si="114"/>
        <v/>
      </c>
      <c r="R547" s="165">
        <f t="shared" si="115"/>
        <v>9.5</v>
      </c>
      <c r="S547" s="166">
        <v>1</v>
      </c>
      <c r="T547" s="167"/>
    </row>
    <row r="548" spans="1:20" s="168" customFormat="1">
      <c r="A548" s="160" t="s">
        <v>165</v>
      </c>
      <c r="B548" s="167"/>
      <c r="C548" s="162">
        <v>7</v>
      </c>
      <c r="D548" s="162">
        <v>0</v>
      </c>
      <c r="E548" s="162">
        <v>12</v>
      </c>
      <c r="F548" s="162">
        <v>0</v>
      </c>
      <c r="G548" s="162">
        <v>13</v>
      </c>
      <c r="H548" s="162">
        <v>0</v>
      </c>
      <c r="I548" s="162">
        <v>22</v>
      </c>
      <c r="J548" s="162">
        <v>0</v>
      </c>
      <c r="K548" s="163">
        <f t="shared" si="110"/>
        <v>14</v>
      </c>
      <c r="L548" s="163">
        <f t="shared" si="108"/>
        <v>8</v>
      </c>
      <c r="M548" s="161">
        <f t="shared" si="109"/>
        <v>6</v>
      </c>
      <c r="N548" s="164">
        <f t="shared" si="111"/>
        <v>1</v>
      </c>
      <c r="O548" s="164">
        <f t="shared" si="112"/>
        <v>5</v>
      </c>
      <c r="P548" s="164" t="str">
        <f t="shared" si="113"/>
        <v/>
      </c>
      <c r="Q548" s="164" t="str">
        <f t="shared" si="114"/>
        <v/>
      </c>
      <c r="R548" s="165">
        <f t="shared" si="115"/>
        <v>11.5</v>
      </c>
      <c r="S548" s="166">
        <v>1</v>
      </c>
      <c r="T548" s="167"/>
    </row>
    <row r="549" spans="1:20">
      <c r="A549" s="135" t="s">
        <v>166</v>
      </c>
      <c r="B549" s="136"/>
      <c r="C549" s="137"/>
      <c r="D549" s="137"/>
      <c r="E549" s="137"/>
      <c r="F549" s="137"/>
      <c r="G549" s="137"/>
      <c r="H549" s="137"/>
      <c r="I549" s="137"/>
      <c r="J549" s="137"/>
      <c r="K549" s="138">
        <f>((((E549-C549)*60)+(F549-D549))/60)+((((I549-G549)*60)+(J549-H549))/60)</f>
        <v>0</v>
      </c>
      <c r="L549" s="138">
        <f t="shared" si="108"/>
        <v>0</v>
      </c>
      <c r="M549" s="136">
        <f t="shared" si="109"/>
        <v>0</v>
      </c>
      <c r="N549" s="139" t="str">
        <f t="shared" si="111"/>
        <v/>
      </c>
      <c r="O549" s="139" t="str">
        <f t="shared" si="112"/>
        <v/>
      </c>
      <c r="P549" s="139" t="str">
        <f t="shared" si="113"/>
        <v/>
      </c>
      <c r="Q549" s="139" t="str">
        <f t="shared" si="114"/>
        <v/>
      </c>
      <c r="R549" s="140">
        <f t="shared" si="115"/>
        <v>0</v>
      </c>
      <c r="S549" s="141"/>
      <c r="T549" s="142"/>
    </row>
    <row r="550" spans="1:20" ht="16" thickBot="1">
      <c r="A550" s="143"/>
      <c r="B550" s="143"/>
      <c r="C550" s="144"/>
      <c r="D550" s="144"/>
      <c r="E550" s="144"/>
      <c r="F550" s="144"/>
      <c r="G550" s="144"/>
      <c r="H550" s="144"/>
      <c r="I550" s="144"/>
      <c r="J550" s="144"/>
      <c r="K550" s="260" t="s">
        <v>167</v>
      </c>
      <c r="L550" s="261"/>
      <c r="M550" s="262"/>
      <c r="N550" s="145">
        <f t="shared" ref="N550:S550" si="116">SUM(N519:N549)</f>
        <v>3</v>
      </c>
      <c r="O550" s="145">
        <f t="shared" si="116"/>
        <v>27</v>
      </c>
      <c r="P550" s="145">
        <f t="shared" si="116"/>
        <v>2</v>
      </c>
      <c r="Q550" s="145">
        <f t="shared" si="116"/>
        <v>3</v>
      </c>
      <c r="R550" s="145">
        <f t="shared" si="116"/>
        <v>76.5</v>
      </c>
      <c r="S550" s="145">
        <f t="shared" si="116"/>
        <v>20</v>
      </c>
      <c r="T550" s="145"/>
    </row>
    <row r="551" spans="1:20" ht="16" thickBot="1">
      <c r="A551" s="112"/>
      <c r="B551" s="112"/>
      <c r="K551" s="119"/>
      <c r="L551" s="119"/>
      <c r="M551" s="119"/>
      <c r="N551" s="146"/>
      <c r="O551" s="146"/>
      <c r="P551" s="146"/>
      <c r="Q551" s="146"/>
      <c r="R551" s="146"/>
      <c r="S551" s="146"/>
    </row>
    <row r="552" spans="1:20" ht="16" thickBot="1">
      <c r="A552" s="242" t="s">
        <v>116</v>
      </c>
      <c r="B552" s="243"/>
      <c r="C552" s="243"/>
      <c r="D552" s="243"/>
      <c r="E552" s="243"/>
      <c r="F552" s="243"/>
      <c r="G552" s="243"/>
      <c r="H552" s="243"/>
      <c r="I552" s="243"/>
      <c r="J552" s="243"/>
      <c r="K552" s="243"/>
      <c r="L552" s="243"/>
      <c r="M552" s="243"/>
      <c r="N552" s="243"/>
      <c r="O552" s="243"/>
      <c r="P552" s="243"/>
      <c r="Q552" s="243"/>
      <c r="R552" s="243"/>
      <c r="S552" s="243"/>
      <c r="T552" s="244"/>
    </row>
    <row r="553" spans="1:20">
      <c r="A553" s="245"/>
      <c r="B553" s="246"/>
      <c r="C553" s="113"/>
      <c r="D553" s="113"/>
      <c r="E553" s="113"/>
      <c r="F553" s="114"/>
      <c r="G553" s="114"/>
      <c r="H553" s="114"/>
      <c r="I553" s="114"/>
      <c r="J553" s="114"/>
      <c r="K553" s="114"/>
      <c r="L553" s="114"/>
      <c r="M553" s="113"/>
      <c r="N553" s="114"/>
      <c r="O553" s="114"/>
      <c r="P553" s="114"/>
      <c r="Q553" s="113"/>
      <c r="R553" s="115"/>
      <c r="S553" s="115"/>
      <c r="T553" s="116"/>
    </row>
    <row r="554" spans="1:20">
      <c r="A554" s="247" t="s">
        <v>117</v>
      </c>
      <c r="B554" s="248"/>
      <c r="C554" s="119" t="s">
        <v>118</v>
      </c>
      <c r="D554" s="249" t="s">
        <v>95</v>
      </c>
      <c r="E554" s="249"/>
      <c r="F554" s="249"/>
      <c r="G554" s="249"/>
      <c r="H554" s="249"/>
      <c r="I554" s="249"/>
      <c r="J554" s="249"/>
      <c r="K554" s="120"/>
      <c r="L554" s="120"/>
      <c r="M554" s="120"/>
      <c r="N554" s="120"/>
      <c r="O554" s="119"/>
      <c r="P554" s="120"/>
      <c r="R554" s="120"/>
      <c r="S554" s="120"/>
      <c r="T554" s="121"/>
    </row>
    <row r="555" spans="1:20">
      <c r="A555" s="117" t="s">
        <v>119</v>
      </c>
      <c r="B555" s="118"/>
      <c r="C555" s="119" t="s">
        <v>118</v>
      </c>
      <c r="D555" s="248"/>
      <c r="E555" s="248"/>
      <c r="F555" s="248"/>
      <c r="G555" s="248"/>
      <c r="H555" s="248"/>
      <c r="I555" s="248"/>
      <c r="J555" s="248"/>
      <c r="K555" s="120"/>
      <c r="L555" s="120"/>
      <c r="M555" s="120" t="s">
        <v>191</v>
      </c>
      <c r="O555" s="119"/>
      <c r="P555" s="120"/>
      <c r="Q555" s="120"/>
      <c r="R555" s="120"/>
      <c r="S555" s="122"/>
      <c r="T555" s="121"/>
    </row>
    <row r="556" spans="1:20">
      <c r="A556" s="117" t="s">
        <v>120</v>
      </c>
      <c r="B556" s="118"/>
      <c r="C556" s="119" t="s">
        <v>118</v>
      </c>
      <c r="D556" s="248" t="s">
        <v>94</v>
      </c>
      <c r="E556" s="248"/>
      <c r="F556" s="248"/>
      <c r="G556" s="248"/>
      <c r="H556" s="248"/>
      <c r="I556" s="248"/>
      <c r="J556" s="248"/>
      <c r="K556" s="120"/>
      <c r="L556" s="120"/>
      <c r="M556" s="120"/>
      <c r="N556" s="120"/>
      <c r="O556" s="119"/>
      <c r="P556" s="120"/>
      <c r="Q556" s="120"/>
      <c r="R556" s="120"/>
      <c r="S556" s="120"/>
      <c r="T556" s="121"/>
    </row>
    <row r="557" spans="1:20">
      <c r="A557" s="123" t="s">
        <v>121</v>
      </c>
      <c r="B557" s="124"/>
      <c r="C557" s="125" t="s">
        <v>118</v>
      </c>
      <c r="D557" s="250"/>
      <c r="E557" s="250"/>
      <c r="F557" s="250"/>
      <c r="G557" s="250"/>
      <c r="H557" s="250"/>
      <c r="I557" s="250"/>
      <c r="J557" s="250"/>
      <c r="K557" s="124"/>
      <c r="L557" s="124"/>
      <c r="M557" s="124"/>
      <c r="N557" s="124"/>
      <c r="O557" s="124"/>
      <c r="P557" s="124"/>
      <c r="Q557" s="124"/>
      <c r="R557" s="124"/>
      <c r="S557" s="124"/>
      <c r="T557" s="126"/>
    </row>
    <row r="558" spans="1:20" ht="16" thickBot="1">
      <c r="A558" s="127"/>
      <c r="B558" s="128"/>
      <c r="C558" s="129"/>
      <c r="D558" s="129"/>
      <c r="E558" s="129"/>
      <c r="F558" s="129"/>
      <c r="G558" s="129"/>
      <c r="H558" s="129"/>
      <c r="I558" s="129"/>
      <c r="J558" s="129"/>
      <c r="K558" s="129"/>
      <c r="L558" s="129"/>
      <c r="M558" s="128"/>
      <c r="N558" s="129"/>
      <c r="O558" s="129"/>
      <c r="P558" s="129"/>
      <c r="Q558" s="129"/>
      <c r="R558" s="129"/>
      <c r="S558" s="129"/>
      <c r="T558" s="130"/>
    </row>
    <row r="559" spans="1:20" ht="12.75" customHeight="1">
      <c r="A559" s="251" t="s">
        <v>122</v>
      </c>
      <c r="B559" s="253" t="s">
        <v>123</v>
      </c>
      <c r="C559" s="255" t="s">
        <v>124</v>
      </c>
      <c r="D559" s="256"/>
      <c r="E559" s="256"/>
      <c r="F559" s="257"/>
      <c r="G559" s="255" t="s">
        <v>125</v>
      </c>
      <c r="H559" s="256"/>
      <c r="I559" s="256"/>
      <c r="J559" s="257"/>
      <c r="K559" s="253" t="s">
        <v>126</v>
      </c>
      <c r="L559" s="253" t="s">
        <v>127</v>
      </c>
      <c r="M559" s="264" t="s">
        <v>128</v>
      </c>
      <c r="N559" s="266" t="s">
        <v>129</v>
      </c>
      <c r="O559" s="256"/>
      <c r="P559" s="256"/>
      <c r="Q559" s="267"/>
      <c r="R559" s="268" t="s">
        <v>130</v>
      </c>
      <c r="S559" s="131" t="s">
        <v>172</v>
      </c>
      <c r="T559" s="268" t="s">
        <v>132</v>
      </c>
    </row>
    <row r="560" spans="1:20" ht="16" thickBot="1">
      <c r="A560" s="252"/>
      <c r="B560" s="254"/>
      <c r="C560" s="258" t="s">
        <v>133</v>
      </c>
      <c r="D560" s="259"/>
      <c r="E560" s="258" t="s">
        <v>134</v>
      </c>
      <c r="F560" s="259"/>
      <c r="G560" s="258" t="s">
        <v>133</v>
      </c>
      <c r="H560" s="259"/>
      <c r="I560" s="258" t="s">
        <v>134</v>
      </c>
      <c r="J560" s="259"/>
      <c r="K560" s="254"/>
      <c r="L560" s="254"/>
      <c r="M560" s="265"/>
      <c r="N560" s="132">
        <v>1.5</v>
      </c>
      <c r="O560" s="133">
        <v>2</v>
      </c>
      <c r="P560" s="133">
        <v>3</v>
      </c>
      <c r="Q560" s="134">
        <v>4</v>
      </c>
      <c r="R560" s="269"/>
      <c r="S560" s="156">
        <v>15000</v>
      </c>
      <c r="T560" s="269"/>
    </row>
    <row r="561" spans="1:20">
      <c r="A561" s="135" t="s">
        <v>135</v>
      </c>
      <c r="B561" s="136"/>
      <c r="C561" s="137">
        <v>7</v>
      </c>
      <c r="D561" s="137">
        <v>0</v>
      </c>
      <c r="E561" s="137">
        <v>12</v>
      </c>
      <c r="F561" s="137">
        <v>0</v>
      </c>
      <c r="G561" s="137">
        <v>13</v>
      </c>
      <c r="H561" s="137">
        <v>0</v>
      </c>
      <c r="I561" s="137">
        <v>16</v>
      </c>
      <c r="J561" s="137">
        <v>0</v>
      </c>
      <c r="K561" s="138">
        <f>((((E561-C561)*60)+(F561-D561))/60)+((((I561-G561)*60)+(J561-H561))/60)</f>
        <v>8</v>
      </c>
      <c r="L561" s="138">
        <f>IF(K561=0,0,IF(OR(B561="H",B561="OFF"),K561,IF(B561="",8,0)))</f>
        <v>8</v>
      </c>
      <c r="M561" s="136">
        <f>IF(AND(B561="",K561&lt;=8),0,IF(AND(B561="",K561&gt;8),K561-L561,IF(OR(B561="H",B561="OFF"),L561,0)))</f>
        <v>0</v>
      </c>
      <c r="N561" s="139" t="str">
        <f>IF(M561=0,"",IF(AND(B561="",L561=8,M561&lt;=1),M561,IF(AND(M561&gt;1,B561=""),1,"")))</f>
        <v/>
      </c>
      <c r="O561" s="139" t="str">
        <f>IF(AND(B561="",M561&gt;1),M561-N561,IF(AND(B561="H",M561&lt;=5),M561,IF(AND(B561="OFF",M561&lt;=7),M561,IF(AND(B561="H",M561&gt;5),5,IF(AND(B561="OFF",M561&gt;7),7,"")))))</f>
        <v/>
      </c>
      <c r="P561" s="139" t="str">
        <f>IF(AND(B561="OFF",M561&gt;=8),1,IF(AND(B561="H",M561&gt;=6),1,""))</f>
        <v/>
      </c>
      <c r="Q561" s="139" t="str">
        <f>IF(AND(B561="H",M561&gt;=6),M561-6,IF(AND(B561="OFF",M561&gt;8),M561-8,""))</f>
        <v/>
      </c>
      <c r="R561" s="140">
        <f>(IF(N561="",0,(N561*$N$10)))+(IF(O561="",0,(O561*$O$10)))+(IF(P561="",0,(P561*$P$10)))+(IF(Q561="",0,(Q561*$Q$10)))</f>
        <v>0</v>
      </c>
      <c r="S561" s="141">
        <v>1</v>
      </c>
      <c r="T561" s="142"/>
    </row>
    <row r="562" spans="1:20">
      <c r="A562" s="135" t="s">
        <v>136</v>
      </c>
      <c r="B562" s="142"/>
      <c r="C562" s="137">
        <v>7</v>
      </c>
      <c r="D562" s="137">
        <v>0</v>
      </c>
      <c r="E562" s="137">
        <v>12</v>
      </c>
      <c r="F562" s="137">
        <v>0</v>
      </c>
      <c r="G562" s="137">
        <v>13</v>
      </c>
      <c r="H562" s="137">
        <v>0</v>
      </c>
      <c r="I562" s="137">
        <v>16</v>
      </c>
      <c r="J562" s="137">
        <v>0</v>
      </c>
      <c r="K562" s="138">
        <f>((((E562-C562)*60)+(F562-D562))/60)+((((I562-G562)*60)+(J562-H562))/60)</f>
        <v>8</v>
      </c>
      <c r="L562" s="138">
        <f t="shared" ref="L562:L591" si="117">IF(K562=0,0,IF(OR(B562="H",B562="OFF"),K562,IF(B562="",8,0)))</f>
        <v>8</v>
      </c>
      <c r="M562" s="136">
        <f t="shared" ref="M562:M591" si="118">IF(AND(B562="",K562&lt;=8),0,IF(AND(B562="",K562&gt;8),K562-L562,IF(OR(B562="H",B562="OFF"),L562,0)))</f>
        <v>0</v>
      </c>
      <c r="N562" s="139" t="str">
        <f>IF(M562=0,"",IF(AND(B562="",L562=8,M562&lt;=1),M562,IF(AND(M562&gt;1,B562=""),1,"")))</f>
        <v/>
      </c>
      <c r="O562" s="139" t="str">
        <f>IF(AND(B562="",M562&gt;1),M562-N562,IF(AND(B562="H",M562&lt;=5),M562,IF(AND(B562="OFF",M562&lt;=7),M562,IF(AND(B562="H",M562&gt;5),5,IF(AND(B562="OFF",M562&gt;7),7,"")))))</f>
        <v/>
      </c>
      <c r="P562" s="139" t="str">
        <f>IF(AND(B562="OFF",M562&gt;=8),1,IF(AND(B562="H",M562&gt;=6),1,""))</f>
        <v/>
      </c>
      <c r="Q562" s="139" t="str">
        <f>IF(AND(B562="H",M562&gt;=6),M562-6,IF(AND(B562="OFF",M562&gt;8),M562-8,""))</f>
        <v/>
      </c>
      <c r="R562" s="140">
        <f>(IF(N562="",0,(N562*$N$10)))+(IF(O562="",0,(O562*$O$10)))+(IF(P562="",0,(P562*$P$10)))+(IF(Q562="",0,(Q562*$Q$10)))</f>
        <v>0</v>
      </c>
      <c r="S562" s="141">
        <v>1</v>
      </c>
      <c r="T562" s="142"/>
    </row>
    <row r="563" spans="1:20">
      <c r="A563" s="135" t="s">
        <v>137</v>
      </c>
      <c r="B563" s="136"/>
      <c r="C563" s="137">
        <v>7</v>
      </c>
      <c r="D563" s="137">
        <v>0</v>
      </c>
      <c r="E563" s="137">
        <v>12</v>
      </c>
      <c r="F563" s="137">
        <v>0</v>
      </c>
      <c r="G563" s="137">
        <v>13</v>
      </c>
      <c r="H563" s="137">
        <v>0</v>
      </c>
      <c r="I563" s="137">
        <v>16</v>
      </c>
      <c r="J563" s="137">
        <v>0</v>
      </c>
      <c r="K563" s="138">
        <f t="shared" ref="K563:K591" si="119">((((E563-C563)*60)+(F563-D563))/60)+((((I563-G563)*60)+(J563-H563))/60)</f>
        <v>8</v>
      </c>
      <c r="L563" s="138">
        <f t="shared" si="117"/>
        <v>8</v>
      </c>
      <c r="M563" s="136">
        <f t="shared" si="118"/>
        <v>0</v>
      </c>
      <c r="N563" s="139" t="str">
        <f t="shared" ref="N563:N591" si="120">IF(M563=0,"",IF(AND(B563="",L563=8,M563&lt;=1),M563,IF(AND(M563&gt;1,B563=""),1,"")))</f>
        <v/>
      </c>
      <c r="O563" s="139" t="str">
        <f t="shared" ref="O563:O591" si="121">IF(AND(B563="",M563&gt;1),M563-N563,IF(AND(B563="H",M563&lt;=5),M563,IF(AND(B563="OFF",M563&lt;=7),M563,IF(AND(B563="H",M563&gt;5),5,IF(AND(B563="OFF",M563&gt;7),7,"")))))</f>
        <v/>
      </c>
      <c r="P563" s="139" t="str">
        <f t="shared" ref="P563:P591" si="122">IF(AND(B563="OFF",M563&gt;=8),1,IF(AND(B563="H",M563&gt;=6),1,""))</f>
        <v/>
      </c>
      <c r="Q563" s="139" t="str">
        <f t="shared" ref="Q563:Q591" si="123">IF(AND(B563="H",M563&gt;=6),M563-6,IF(AND(B563="OFF",M563&gt;8),M563-8,""))</f>
        <v/>
      </c>
      <c r="R563" s="140">
        <f t="shared" ref="R563:R591" si="124">(IF(N563="",0,(N563*$N$10)))+(IF(O563="",0,(O563*$O$10)))+(IF(P563="",0,(P563*$P$10)))+(IF(Q563="",0,(Q563*$Q$10)))</f>
        <v>0</v>
      </c>
      <c r="S563" s="141">
        <v>1</v>
      </c>
      <c r="T563" s="142"/>
    </row>
    <row r="564" spans="1:20">
      <c r="A564" s="135" t="s">
        <v>138</v>
      </c>
      <c r="B564" s="136"/>
      <c r="C564" s="137">
        <v>7</v>
      </c>
      <c r="D564" s="137">
        <v>0</v>
      </c>
      <c r="E564" s="137">
        <v>12</v>
      </c>
      <c r="F564" s="137">
        <v>0</v>
      </c>
      <c r="G564" s="137">
        <v>13</v>
      </c>
      <c r="H564" s="137">
        <v>0</v>
      </c>
      <c r="I564" s="137">
        <v>16</v>
      </c>
      <c r="J564" s="137">
        <v>0</v>
      </c>
      <c r="K564" s="138">
        <f t="shared" si="119"/>
        <v>8</v>
      </c>
      <c r="L564" s="138">
        <f t="shared" si="117"/>
        <v>8</v>
      </c>
      <c r="M564" s="136">
        <f t="shared" si="118"/>
        <v>0</v>
      </c>
      <c r="N564" s="139" t="str">
        <f t="shared" si="120"/>
        <v/>
      </c>
      <c r="O564" s="139" t="str">
        <f t="shared" si="121"/>
        <v/>
      </c>
      <c r="P564" s="139" t="str">
        <f t="shared" si="122"/>
        <v/>
      </c>
      <c r="Q564" s="139" t="str">
        <f t="shared" si="123"/>
        <v/>
      </c>
      <c r="R564" s="140">
        <f t="shared" si="124"/>
        <v>0</v>
      </c>
      <c r="S564" s="141">
        <v>1</v>
      </c>
      <c r="T564" s="142"/>
    </row>
    <row r="565" spans="1:20" s="168" customFormat="1">
      <c r="A565" s="160" t="s">
        <v>139</v>
      </c>
      <c r="B565" s="167" t="s">
        <v>140</v>
      </c>
      <c r="C565" s="162">
        <v>7</v>
      </c>
      <c r="D565" s="162">
        <v>0</v>
      </c>
      <c r="E565" s="162">
        <v>12</v>
      </c>
      <c r="F565" s="162">
        <v>0</v>
      </c>
      <c r="G565" s="162">
        <v>13</v>
      </c>
      <c r="H565" s="162">
        <v>0</v>
      </c>
      <c r="I565" s="162">
        <v>18</v>
      </c>
      <c r="J565" s="162">
        <v>0</v>
      </c>
      <c r="K565" s="163">
        <f t="shared" si="119"/>
        <v>10</v>
      </c>
      <c r="L565" s="163">
        <f t="shared" si="117"/>
        <v>10</v>
      </c>
      <c r="M565" s="161">
        <f t="shared" si="118"/>
        <v>10</v>
      </c>
      <c r="N565" s="164" t="str">
        <f t="shared" si="120"/>
        <v/>
      </c>
      <c r="O565" s="164">
        <f t="shared" si="121"/>
        <v>7</v>
      </c>
      <c r="P565" s="164">
        <f t="shared" si="122"/>
        <v>1</v>
      </c>
      <c r="Q565" s="164">
        <f t="shared" si="123"/>
        <v>2</v>
      </c>
      <c r="R565" s="165">
        <f t="shared" si="124"/>
        <v>25</v>
      </c>
      <c r="S565" s="166">
        <v>1</v>
      </c>
      <c r="T565" s="167"/>
    </row>
    <row r="566" spans="1:20">
      <c r="A566" s="135" t="s">
        <v>141</v>
      </c>
      <c r="B566" s="136"/>
      <c r="C566" s="137">
        <v>7</v>
      </c>
      <c r="D566" s="137">
        <v>0</v>
      </c>
      <c r="E566" s="137">
        <v>12</v>
      </c>
      <c r="F566" s="137">
        <v>0</v>
      </c>
      <c r="G566" s="137">
        <v>13</v>
      </c>
      <c r="H566" s="137">
        <v>0</v>
      </c>
      <c r="I566" s="137">
        <v>16</v>
      </c>
      <c r="J566" s="137">
        <v>0</v>
      </c>
      <c r="K566" s="138">
        <f t="shared" si="119"/>
        <v>8</v>
      </c>
      <c r="L566" s="138">
        <f t="shared" si="117"/>
        <v>8</v>
      </c>
      <c r="M566" s="136">
        <f t="shared" si="118"/>
        <v>0</v>
      </c>
      <c r="N566" s="139" t="str">
        <f t="shared" si="120"/>
        <v/>
      </c>
      <c r="O566" s="139" t="str">
        <f t="shared" si="121"/>
        <v/>
      </c>
      <c r="P566" s="139" t="str">
        <f t="shared" si="122"/>
        <v/>
      </c>
      <c r="Q566" s="139" t="str">
        <f t="shared" si="123"/>
        <v/>
      </c>
      <c r="R566" s="140">
        <f t="shared" si="124"/>
        <v>0</v>
      </c>
      <c r="S566" s="141">
        <v>1</v>
      </c>
      <c r="T566" s="142"/>
    </row>
    <row r="567" spans="1:20">
      <c r="A567" s="135" t="s">
        <v>142</v>
      </c>
      <c r="B567" s="136" t="s">
        <v>140</v>
      </c>
      <c r="C567" s="137"/>
      <c r="D567" s="137"/>
      <c r="E567" s="137"/>
      <c r="F567" s="137"/>
      <c r="G567" s="137"/>
      <c r="H567" s="137"/>
      <c r="I567" s="137"/>
      <c r="J567" s="137"/>
      <c r="K567" s="138">
        <f t="shared" si="119"/>
        <v>0</v>
      </c>
      <c r="L567" s="138">
        <f t="shared" si="117"/>
        <v>0</v>
      </c>
      <c r="M567" s="136">
        <f t="shared" si="118"/>
        <v>0</v>
      </c>
      <c r="N567" s="139" t="str">
        <f t="shared" si="120"/>
        <v/>
      </c>
      <c r="O567" s="139">
        <f t="shared" si="121"/>
        <v>0</v>
      </c>
      <c r="P567" s="139" t="str">
        <f t="shared" si="122"/>
        <v/>
      </c>
      <c r="Q567" s="139" t="str">
        <f t="shared" si="123"/>
        <v/>
      </c>
      <c r="R567" s="140">
        <f t="shared" si="124"/>
        <v>0</v>
      </c>
      <c r="S567" s="141"/>
      <c r="T567" s="142"/>
    </row>
    <row r="568" spans="1:20">
      <c r="A568" s="135" t="s">
        <v>143</v>
      </c>
      <c r="B568" s="136"/>
      <c r="C568" s="137">
        <v>12</v>
      </c>
      <c r="D568" s="137">
        <v>0</v>
      </c>
      <c r="E568" s="137">
        <v>18</v>
      </c>
      <c r="F568" s="137">
        <v>0</v>
      </c>
      <c r="G568" s="137">
        <v>19</v>
      </c>
      <c r="H568" s="137">
        <v>0</v>
      </c>
      <c r="I568" s="137">
        <v>21</v>
      </c>
      <c r="J568" s="137">
        <v>0</v>
      </c>
      <c r="K568" s="138">
        <f t="shared" si="119"/>
        <v>8</v>
      </c>
      <c r="L568" s="138">
        <f t="shared" si="117"/>
        <v>8</v>
      </c>
      <c r="M568" s="136">
        <f t="shared" si="118"/>
        <v>0</v>
      </c>
      <c r="N568" s="139" t="str">
        <f t="shared" si="120"/>
        <v/>
      </c>
      <c r="O568" s="139" t="str">
        <f t="shared" si="121"/>
        <v/>
      </c>
      <c r="P568" s="139" t="str">
        <f t="shared" si="122"/>
        <v/>
      </c>
      <c r="Q568" s="139" t="str">
        <f t="shared" si="123"/>
        <v/>
      </c>
      <c r="R568" s="140">
        <f t="shared" si="124"/>
        <v>0</v>
      </c>
      <c r="S568" s="141">
        <v>1</v>
      </c>
      <c r="T568" s="142"/>
    </row>
    <row r="569" spans="1:20">
      <c r="A569" s="135" t="s">
        <v>144</v>
      </c>
      <c r="B569" s="142"/>
      <c r="C569" s="137">
        <v>12</v>
      </c>
      <c r="D569" s="137">
        <v>0</v>
      </c>
      <c r="E569" s="137">
        <v>18</v>
      </c>
      <c r="F569" s="137">
        <v>0</v>
      </c>
      <c r="G569" s="137">
        <v>19</v>
      </c>
      <c r="H569" s="137">
        <v>0</v>
      </c>
      <c r="I569" s="137">
        <v>21</v>
      </c>
      <c r="J569" s="137">
        <v>0</v>
      </c>
      <c r="K569" s="138">
        <f t="shared" si="119"/>
        <v>8</v>
      </c>
      <c r="L569" s="138">
        <f t="shared" si="117"/>
        <v>8</v>
      </c>
      <c r="M569" s="136">
        <f t="shared" si="118"/>
        <v>0</v>
      </c>
      <c r="N569" s="139" t="str">
        <f t="shared" si="120"/>
        <v/>
      </c>
      <c r="O569" s="139" t="str">
        <f t="shared" si="121"/>
        <v/>
      </c>
      <c r="P569" s="139" t="str">
        <f t="shared" si="122"/>
        <v/>
      </c>
      <c r="Q569" s="139" t="str">
        <f t="shared" si="123"/>
        <v/>
      </c>
      <c r="R569" s="140">
        <f t="shared" si="124"/>
        <v>0</v>
      </c>
      <c r="S569" s="141">
        <v>1</v>
      </c>
      <c r="T569" s="142"/>
    </row>
    <row r="570" spans="1:20">
      <c r="A570" s="135" t="s">
        <v>145</v>
      </c>
      <c r="B570" s="142"/>
      <c r="C570" s="137">
        <v>12</v>
      </c>
      <c r="D570" s="137">
        <v>0</v>
      </c>
      <c r="E570" s="137">
        <v>18</v>
      </c>
      <c r="F570" s="137">
        <v>0</v>
      </c>
      <c r="G570" s="137">
        <v>19</v>
      </c>
      <c r="H570" s="137">
        <v>0</v>
      </c>
      <c r="I570" s="137">
        <v>21</v>
      </c>
      <c r="J570" s="137">
        <v>0</v>
      </c>
      <c r="K570" s="138">
        <f t="shared" si="119"/>
        <v>8</v>
      </c>
      <c r="L570" s="138">
        <f t="shared" si="117"/>
        <v>8</v>
      </c>
      <c r="M570" s="136">
        <f t="shared" si="118"/>
        <v>0</v>
      </c>
      <c r="N570" s="139" t="str">
        <f t="shared" si="120"/>
        <v/>
      </c>
      <c r="O570" s="139" t="str">
        <f t="shared" si="121"/>
        <v/>
      </c>
      <c r="P570" s="139" t="str">
        <f t="shared" si="122"/>
        <v/>
      </c>
      <c r="Q570" s="139" t="str">
        <f t="shared" si="123"/>
        <v/>
      </c>
      <c r="R570" s="140">
        <f t="shared" si="124"/>
        <v>0</v>
      </c>
      <c r="S570" s="141">
        <v>1</v>
      </c>
      <c r="T570" s="142"/>
    </row>
    <row r="571" spans="1:20">
      <c r="A571" s="135" t="s">
        <v>146</v>
      </c>
      <c r="B571" s="136"/>
      <c r="C571" s="137">
        <v>12</v>
      </c>
      <c r="D571" s="137">
        <v>0</v>
      </c>
      <c r="E571" s="137">
        <v>18</v>
      </c>
      <c r="F571" s="137">
        <v>0</v>
      </c>
      <c r="G571" s="137">
        <v>19</v>
      </c>
      <c r="H571" s="137">
        <v>0</v>
      </c>
      <c r="I571" s="137">
        <v>21</v>
      </c>
      <c r="J571" s="137">
        <v>0</v>
      </c>
      <c r="K571" s="138">
        <f t="shared" si="119"/>
        <v>8</v>
      </c>
      <c r="L571" s="138">
        <f t="shared" si="117"/>
        <v>8</v>
      </c>
      <c r="M571" s="136">
        <f t="shared" si="118"/>
        <v>0</v>
      </c>
      <c r="N571" s="139" t="str">
        <f t="shared" si="120"/>
        <v/>
      </c>
      <c r="O571" s="139" t="str">
        <f t="shared" si="121"/>
        <v/>
      </c>
      <c r="P571" s="139" t="str">
        <f t="shared" si="122"/>
        <v/>
      </c>
      <c r="Q571" s="139" t="str">
        <f t="shared" si="123"/>
        <v/>
      </c>
      <c r="R571" s="140">
        <f t="shared" si="124"/>
        <v>0</v>
      </c>
      <c r="S571" s="141">
        <v>1</v>
      </c>
      <c r="T571" s="142"/>
    </row>
    <row r="572" spans="1:20">
      <c r="A572" s="135" t="s">
        <v>147</v>
      </c>
      <c r="B572" s="142"/>
      <c r="C572" s="137">
        <v>12</v>
      </c>
      <c r="D572" s="137">
        <v>0</v>
      </c>
      <c r="E572" s="137">
        <v>18</v>
      </c>
      <c r="F572" s="137">
        <v>0</v>
      </c>
      <c r="G572" s="137">
        <v>19</v>
      </c>
      <c r="H572" s="137">
        <v>0</v>
      </c>
      <c r="I572" s="137">
        <v>21</v>
      </c>
      <c r="J572" s="137">
        <v>0</v>
      </c>
      <c r="K572" s="138">
        <f t="shared" si="119"/>
        <v>8</v>
      </c>
      <c r="L572" s="138">
        <f t="shared" si="117"/>
        <v>8</v>
      </c>
      <c r="M572" s="136">
        <f t="shared" si="118"/>
        <v>0</v>
      </c>
      <c r="N572" s="139" t="str">
        <f t="shared" si="120"/>
        <v/>
      </c>
      <c r="O572" s="139" t="str">
        <f t="shared" si="121"/>
        <v/>
      </c>
      <c r="P572" s="139" t="str">
        <f t="shared" si="122"/>
        <v/>
      </c>
      <c r="Q572" s="139" t="str">
        <f t="shared" si="123"/>
        <v/>
      </c>
      <c r="R572" s="140">
        <f t="shared" si="124"/>
        <v>0</v>
      </c>
      <c r="S572" s="141">
        <v>1</v>
      </c>
      <c r="T572" s="142"/>
    </row>
    <row r="573" spans="1:20" s="168" customFormat="1">
      <c r="A573" s="160" t="s">
        <v>148</v>
      </c>
      <c r="B573" s="161" t="s">
        <v>140</v>
      </c>
      <c r="C573" s="162">
        <v>8</v>
      </c>
      <c r="D573" s="162">
        <v>0</v>
      </c>
      <c r="E573" s="162">
        <v>12</v>
      </c>
      <c r="F573" s="162">
        <v>0</v>
      </c>
      <c r="G573" s="162">
        <v>13</v>
      </c>
      <c r="H573" s="162">
        <v>0</v>
      </c>
      <c r="I573" s="162">
        <v>17</v>
      </c>
      <c r="J573" s="162">
        <v>0</v>
      </c>
      <c r="K573" s="163">
        <f t="shared" si="119"/>
        <v>8</v>
      </c>
      <c r="L573" s="163">
        <f t="shared" si="117"/>
        <v>8</v>
      </c>
      <c r="M573" s="161">
        <f t="shared" si="118"/>
        <v>8</v>
      </c>
      <c r="N573" s="164" t="str">
        <f t="shared" si="120"/>
        <v/>
      </c>
      <c r="O573" s="164">
        <f t="shared" si="121"/>
        <v>7</v>
      </c>
      <c r="P573" s="164">
        <f t="shared" si="122"/>
        <v>1</v>
      </c>
      <c r="Q573" s="164" t="str">
        <f t="shared" si="123"/>
        <v/>
      </c>
      <c r="R573" s="165">
        <f t="shared" si="124"/>
        <v>17</v>
      </c>
      <c r="S573" s="166">
        <v>1</v>
      </c>
      <c r="T573" s="167"/>
    </row>
    <row r="574" spans="1:20">
      <c r="A574" s="135" t="s">
        <v>149</v>
      </c>
      <c r="B574" s="136" t="s">
        <v>140</v>
      </c>
      <c r="C574" s="137"/>
      <c r="D574" s="137"/>
      <c r="E574" s="137"/>
      <c r="F574" s="137"/>
      <c r="G574" s="137"/>
      <c r="H574" s="137"/>
      <c r="I574" s="137"/>
      <c r="J574" s="137"/>
      <c r="K574" s="138">
        <f t="shared" si="119"/>
        <v>0</v>
      </c>
      <c r="L574" s="138">
        <f t="shared" si="117"/>
        <v>0</v>
      </c>
      <c r="M574" s="136">
        <f t="shared" si="118"/>
        <v>0</v>
      </c>
      <c r="N574" s="139" t="str">
        <f t="shared" si="120"/>
        <v/>
      </c>
      <c r="O574" s="139">
        <f t="shared" si="121"/>
        <v>0</v>
      </c>
      <c r="P574" s="139" t="str">
        <f t="shared" si="122"/>
        <v/>
      </c>
      <c r="Q574" s="139" t="str">
        <f t="shared" si="123"/>
        <v/>
      </c>
      <c r="R574" s="140">
        <f t="shared" si="124"/>
        <v>0</v>
      </c>
      <c r="S574" s="141"/>
      <c r="T574" s="142"/>
    </row>
    <row r="575" spans="1:20">
      <c r="A575" s="135" t="s">
        <v>150</v>
      </c>
      <c r="B575" s="136"/>
      <c r="C575" s="137">
        <v>12</v>
      </c>
      <c r="D575" s="137">
        <v>0</v>
      </c>
      <c r="E575" s="137">
        <v>18</v>
      </c>
      <c r="F575" s="137">
        <v>0</v>
      </c>
      <c r="G575" s="137">
        <v>19</v>
      </c>
      <c r="H575" s="137">
        <v>0</v>
      </c>
      <c r="I575" s="137">
        <v>21</v>
      </c>
      <c r="J575" s="137">
        <v>0</v>
      </c>
      <c r="K575" s="138">
        <f t="shared" si="119"/>
        <v>8</v>
      </c>
      <c r="L575" s="138">
        <f t="shared" si="117"/>
        <v>8</v>
      </c>
      <c r="M575" s="136">
        <f t="shared" si="118"/>
        <v>0</v>
      </c>
      <c r="N575" s="139" t="str">
        <f t="shared" si="120"/>
        <v/>
      </c>
      <c r="O575" s="139" t="str">
        <f t="shared" si="121"/>
        <v/>
      </c>
      <c r="P575" s="139" t="str">
        <f t="shared" si="122"/>
        <v/>
      </c>
      <c r="Q575" s="139" t="str">
        <f t="shared" si="123"/>
        <v/>
      </c>
      <c r="R575" s="140">
        <f t="shared" si="124"/>
        <v>0</v>
      </c>
      <c r="S575" s="141">
        <v>1</v>
      </c>
      <c r="T575" s="142"/>
    </row>
    <row r="576" spans="1:20">
      <c r="A576" s="135" t="s">
        <v>151</v>
      </c>
      <c r="B576" s="142"/>
      <c r="C576" s="137">
        <v>12</v>
      </c>
      <c r="D576" s="137">
        <v>0</v>
      </c>
      <c r="E576" s="137">
        <v>18</v>
      </c>
      <c r="F576" s="137">
        <v>0</v>
      </c>
      <c r="G576" s="137">
        <v>19</v>
      </c>
      <c r="H576" s="137">
        <v>0</v>
      </c>
      <c r="I576" s="137">
        <v>21</v>
      </c>
      <c r="J576" s="137">
        <v>0</v>
      </c>
      <c r="K576" s="138">
        <f t="shared" si="119"/>
        <v>8</v>
      </c>
      <c r="L576" s="138">
        <f t="shared" si="117"/>
        <v>8</v>
      </c>
      <c r="M576" s="136">
        <f t="shared" si="118"/>
        <v>0</v>
      </c>
      <c r="N576" s="139" t="str">
        <f t="shared" si="120"/>
        <v/>
      </c>
      <c r="O576" s="139" t="str">
        <f t="shared" si="121"/>
        <v/>
      </c>
      <c r="P576" s="139" t="str">
        <f t="shared" si="122"/>
        <v/>
      </c>
      <c r="Q576" s="139" t="str">
        <f t="shared" si="123"/>
        <v/>
      </c>
      <c r="R576" s="140">
        <f t="shared" si="124"/>
        <v>0</v>
      </c>
      <c r="S576" s="141">
        <v>1</v>
      </c>
      <c r="T576" s="142"/>
    </row>
    <row r="577" spans="1:20">
      <c r="A577" s="135" t="s">
        <v>152</v>
      </c>
      <c r="B577" s="142"/>
      <c r="C577" s="137">
        <v>12</v>
      </c>
      <c r="D577" s="137">
        <v>0</v>
      </c>
      <c r="E577" s="137">
        <v>18</v>
      </c>
      <c r="F577" s="137">
        <v>0</v>
      </c>
      <c r="G577" s="137">
        <v>19</v>
      </c>
      <c r="H577" s="137">
        <v>0</v>
      </c>
      <c r="I577" s="137">
        <v>21</v>
      </c>
      <c r="J577" s="137">
        <v>0</v>
      </c>
      <c r="K577" s="138">
        <f t="shared" si="119"/>
        <v>8</v>
      </c>
      <c r="L577" s="138">
        <f t="shared" si="117"/>
        <v>8</v>
      </c>
      <c r="M577" s="136">
        <f t="shared" si="118"/>
        <v>0</v>
      </c>
      <c r="N577" s="139" t="str">
        <f t="shared" si="120"/>
        <v/>
      </c>
      <c r="O577" s="139" t="str">
        <f t="shared" si="121"/>
        <v/>
      </c>
      <c r="P577" s="139" t="str">
        <f t="shared" si="122"/>
        <v/>
      </c>
      <c r="Q577" s="139" t="str">
        <f t="shared" si="123"/>
        <v/>
      </c>
      <c r="R577" s="140">
        <f t="shared" si="124"/>
        <v>0</v>
      </c>
      <c r="S577" s="141">
        <v>1</v>
      </c>
      <c r="T577" s="142"/>
    </row>
    <row r="578" spans="1:20">
      <c r="A578" s="135" t="s">
        <v>153</v>
      </c>
      <c r="B578" s="136"/>
      <c r="C578" s="137">
        <v>12</v>
      </c>
      <c r="D578" s="137">
        <v>0</v>
      </c>
      <c r="E578" s="137">
        <v>18</v>
      </c>
      <c r="F578" s="137">
        <v>0</v>
      </c>
      <c r="G578" s="137">
        <v>19</v>
      </c>
      <c r="H578" s="137">
        <v>0</v>
      </c>
      <c r="I578" s="137">
        <v>21</v>
      </c>
      <c r="J578" s="137">
        <v>0</v>
      </c>
      <c r="K578" s="138">
        <f t="shared" si="119"/>
        <v>8</v>
      </c>
      <c r="L578" s="138">
        <f t="shared" si="117"/>
        <v>8</v>
      </c>
      <c r="M578" s="136">
        <f t="shared" si="118"/>
        <v>0</v>
      </c>
      <c r="N578" s="139" t="str">
        <f t="shared" si="120"/>
        <v/>
      </c>
      <c r="O578" s="139" t="str">
        <f t="shared" si="121"/>
        <v/>
      </c>
      <c r="P578" s="139" t="str">
        <f t="shared" si="122"/>
        <v/>
      </c>
      <c r="Q578" s="139" t="str">
        <f t="shared" si="123"/>
        <v/>
      </c>
      <c r="R578" s="140">
        <f t="shared" si="124"/>
        <v>0</v>
      </c>
      <c r="S578" s="141">
        <v>1</v>
      </c>
      <c r="T578" s="142"/>
    </row>
    <row r="579" spans="1:20">
      <c r="A579" s="135" t="s">
        <v>154</v>
      </c>
      <c r="B579" s="142"/>
      <c r="C579" s="137">
        <v>12</v>
      </c>
      <c r="D579" s="137">
        <v>0</v>
      </c>
      <c r="E579" s="137">
        <v>18</v>
      </c>
      <c r="F579" s="137">
        <v>0</v>
      </c>
      <c r="G579" s="137">
        <v>19</v>
      </c>
      <c r="H579" s="137">
        <v>0</v>
      </c>
      <c r="I579" s="137">
        <v>21</v>
      </c>
      <c r="J579" s="137">
        <v>0</v>
      </c>
      <c r="K579" s="138">
        <f t="shared" si="119"/>
        <v>8</v>
      </c>
      <c r="L579" s="138">
        <f t="shared" si="117"/>
        <v>8</v>
      </c>
      <c r="M579" s="136">
        <f t="shared" si="118"/>
        <v>0</v>
      </c>
      <c r="N579" s="139" t="str">
        <f t="shared" si="120"/>
        <v/>
      </c>
      <c r="O579" s="139" t="str">
        <f t="shared" si="121"/>
        <v/>
      </c>
      <c r="P579" s="139" t="str">
        <f t="shared" si="122"/>
        <v/>
      </c>
      <c r="Q579" s="139" t="str">
        <f t="shared" si="123"/>
        <v/>
      </c>
      <c r="R579" s="140">
        <f t="shared" si="124"/>
        <v>0</v>
      </c>
      <c r="S579" s="141">
        <v>1</v>
      </c>
      <c r="T579" s="142"/>
    </row>
    <row r="580" spans="1:20">
      <c r="A580" s="135" t="s">
        <v>155</v>
      </c>
      <c r="B580" s="136" t="s">
        <v>140</v>
      </c>
      <c r="C580" s="137"/>
      <c r="D580" s="137"/>
      <c r="E580" s="137"/>
      <c r="F580" s="137"/>
      <c r="G580" s="137"/>
      <c r="H580" s="137"/>
      <c r="I580" s="137"/>
      <c r="J580" s="137"/>
      <c r="K580" s="138">
        <f t="shared" si="119"/>
        <v>0</v>
      </c>
      <c r="L580" s="138">
        <f t="shared" si="117"/>
        <v>0</v>
      </c>
      <c r="M580" s="136">
        <f t="shared" si="118"/>
        <v>0</v>
      </c>
      <c r="N580" s="139" t="str">
        <f t="shared" si="120"/>
        <v/>
      </c>
      <c r="O580" s="139">
        <f t="shared" si="121"/>
        <v>0</v>
      </c>
      <c r="P580" s="139" t="str">
        <f t="shared" si="122"/>
        <v/>
      </c>
      <c r="Q580" s="139" t="str">
        <f t="shared" si="123"/>
        <v/>
      </c>
      <c r="R580" s="140">
        <f t="shared" si="124"/>
        <v>0</v>
      </c>
      <c r="S580" s="141"/>
      <c r="T580" s="142"/>
    </row>
    <row r="581" spans="1:20">
      <c r="A581" s="135" t="s">
        <v>156</v>
      </c>
      <c r="B581" s="136" t="s">
        <v>140</v>
      </c>
      <c r="C581" s="137"/>
      <c r="D581" s="137"/>
      <c r="E581" s="137"/>
      <c r="F581" s="137"/>
      <c r="G581" s="137"/>
      <c r="H581" s="137"/>
      <c r="I581" s="137"/>
      <c r="J581" s="137"/>
      <c r="K581" s="138">
        <f t="shared" si="119"/>
        <v>0</v>
      </c>
      <c r="L581" s="138">
        <f t="shared" si="117"/>
        <v>0</v>
      </c>
      <c r="M581" s="136">
        <f t="shared" si="118"/>
        <v>0</v>
      </c>
      <c r="N581" s="139" t="str">
        <f t="shared" si="120"/>
        <v/>
      </c>
      <c r="O581" s="139">
        <f t="shared" si="121"/>
        <v>0</v>
      </c>
      <c r="P581" s="139" t="str">
        <f t="shared" si="122"/>
        <v/>
      </c>
      <c r="Q581" s="139" t="str">
        <f t="shared" si="123"/>
        <v/>
      </c>
      <c r="R581" s="147">
        <f t="shared" si="124"/>
        <v>0</v>
      </c>
      <c r="S581" s="141"/>
      <c r="T581" s="142"/>
    </row>
    <row r="582" spans="1:20">
      <c r="A582" s="135" t="s">
        <v>157</v>
      </c>
      <c r="B582" s="136"/>
      <c r="C582" s="137">
        <v>7</v>
      </c>
      <c r="D582" s="137">
        <v>0</v>
      </c>
      <c r="E582" s="137">
        <v>12</v>
      </c>
      <c r="F582" s="137">
        <v>0</v>
      </c>
      <c r="G582" s="137">
        <v>13</v>
      </c>
      <c r="H582" s="137">
        <v>0</v>
      </c>
      <c r="I582" s="137">
        <v>16</v>
      </c>
      <c r="J582" s="137">
        <v>0</v>
      </c>
      <c r="K582" s="138">
        <f t="shared" si="119"/>
        <v>8</v>
      </c>
      <c r="L582" s="138">
        <f t="shared" si="117"/>
        <v>8</v>
      </c>
      <c r="M582" s="136">
        <f t="shared" si="118"/>
        <v>0</v>
      </c>
      <c r="N582" s="139" t="str">
        <f t="shared" si="120"/>
        <v/>
      </c>
      <c r="O582" s="139" t="str">
        <f t="shared" si="121"/>
        <v/>
      </c>
      <c r="P582" s="139" t="str">
        <f t="shared" si="122"/>
        <v/>
      </c>
      <c r="Q582" s="139" t="str">
        <f t="shared" si="123"/>
        <v/>
      </c>
      <c r="R582" s="140">
        <f t="shared" si="124"/>
        <v>0</v>
      </c>
      <c r="S582" s="141">
        <v>1</v>
      </c>
      <c r="T582" s="142"/>
    </row>
    <row r="583" spans="1:20">
      <c r="A583" s="135" t="s">
        <v>158</v>
      </c>
      <c r="B583" s="136"/>
      <c r="C583" s="137">
        <v>7</v>
      </c>
      <c r="D583" s="137">
        <v>0</v>
      </c>
      <c r="E583" s="137">
        <v>12</v>
      </c>
      <c r="F583" s="137">
        <v>0</v>
      </c>
      <c r="G583" s="137">
        <v>13</v>
      </c>
      <c r="H583" s="137">
        <v>0</v>
      </c>
      <c r="I583" s="137">
        <v>16</v>
      </c>
      <c r="J583" s="137">
        <v>0</v>
      </c>
      <c r="K583" s="138">
        <f t="shared" si="119"/>
        <v>8</v>
      </c>
      <c r="L583" s="138">
        <f t="shared" si="117"/>
        <v>8</v>
      </c>
      <c r="M583" s="136">
        <f t="shared" si="118"/>
        <v>0</v>
      </c>
      <c r="N583" s="139" t="str">
        <f t="shared" si="120"/>
        <v/>
      </c>
      <c r="O583" s="139" t="str">
        <f t="shared" si="121"/>
        <v/>
      </c>
      <c r="P583" s="139" t="str">
        <f t="shared" si="122"/>
        <v/>
      </c>
      <c r="Q583" s="139" t="str">
        <f t="shared" si="123"/>
        <v/>
      </c>
      <c r="R583" s="140">
        <f t="shared" si="124"/>
        <v>0</v>
      </c>
      <c r="S583" s="141">
        <v>1</v>
      </c>
      <c r="T583" s="142"/>
    </row>
    <row r="584" spans="1:20">
      <c r="A584" s="135" t="s">
        <v>159</v>
      </c>
      <c r="B584" s="142"/>
      <c r="C584" s="137">
        <v>7</v>
      </c>
      <c r="D584" s="137">
        <v>0</v>
      </c>
      <c r="E584" s="137">
        <v>12</v>
      </c>
      <c r="F584" s="137">
        <v>0</v>
      </c>
      <c r="G584" s="137">
        <v>13</v>
      </c>
      <c r="H584" s="137">
        <v>0</v>
      </c>
      <c r="I584" s="137">
        <v>16</v>
      </c>
      <c r="J584" s="137">
        <v>0</v>
      </c>
      <c r="K584" s="138">
        <f t="shared" si="119"/>
        <v>8</v>
      </c>
      <c r="L584" s="138">
        <f t="shared" si="117"/>
        <v>8</v>
      </c>
      <c r="M584" s="136">
        <f t="shared" si="118"/>
        <v>0</v>
      </c>
      <c r="N584" s="139" t="str">
        <f t="shared" si="120"/>
        <v/>
      </c>
      <c r="O584" s="139" t="str">
        <f t="shared" si="121"/>
        <v/>
      </c>
      <c r="P584" s="139" t="str">
        <f t="shared" si="122"/>
        <v/>
      </c>
      <c r="Q584" s="139" t="str">
        <f t="shared" si="123"/>
        <v/>
      </c>
      <c r="R584" s="140">
        <f t="shared" si="124"/>
        <v>0</v>
      </c>
      <c r="S584" s="141">
        <v>1</v>
      </c>
      <c r="T584" s="142"/>
    </row>
    <row r="585" spans="1:20">
      <c r="A585" s="135" t="s">
        <v>160</v>
      </c>
      <c r="B585" s="136"/>
      <c r="C585" s="137">
        <v>7</v>
      </c>
      <c r="D585" s="137">
        <v>0</v>
      </c>
      <c r="E585" s="137">
        <v>12</v>
      </c>
      <c r="F585" s="137">
        <v>0</v>
      </c>
      <c r="G585" s="137">
        <v>13</v>
      </c>
      <c r="H585" s="137">
        <v>0</v>
      </c>
      <c r="I585" s="137">
        <v>16</v>
      </c>
      <c r="J585" s="137">
        <v>0</v>
      </c>
      <c r="K585" s="138">
        <f t="shared" si="119"/>
        <v>8</v>
      </c>
      <c r="L585" s="138">
        <f t="shared" si="117"/>
        <v>8</v>
      </c>
      <c r="M585" s="136">
        <f t="shared" si="118"/>
        <v>0</v>
      </c>
      <c r="N585" s="139" t="str">
        <f t="shared" si="120"/>
        <v/>
      </c>
      <c r="O585" s="139" t="str">
        <f t="shared" si="121"/>
        <v/>
      </c>
      <c r="P585" s="139" t="str">
        <f t="shared" si="122"/>
        <v/>
      </c>
      <c r="Q585" s="139" t="str">
        <f t="shared" si="123"/>
        <v/>
      </c>
      <c r="R585" s="140">
        <f t="shared" si="124"/>
        <v>0</v>
      </c>
      <c r="S585" s="141">
        <v>1</v>
      </c>
      <c r="T585" s="142"/>
    </row>
    <row r="586" spans="1:20">
      <c r="A586" s="135" t="s">
        <v>161</v>
      </c>
      <c r="B586" s="136"/>
      <c r="C586" s="137">
        <v>7</v>
      </c>
      <c r="D586" s="137">
        <v>0</v>
      </c>
      <c r="E586" s="137">
        <v>12</v>
      </c>
      <c r="F586" s="137">
        <v>0</v>
      </c>
      <c r="G586" s="137">
        <v>13</v>
      </c>
      <c r="H586" s="137">
        <v>0</v>
      </c>
      <c r="I586" s="137">
        <v>16</v>
      </c>
      <c r="J586" s="137">
        <v>0</v>
      </c>
      <c r="K586" s="138">
        <f t="shared" si="119"/>
        <v>8</v>
      </c>
      <c r="L586" s="138">
        <f t="shared" si="117"/>
        <v>8</v>
      </c>
      <c r="M586" s="136">
        <f t="shared" si="118"/>
        <v>0</v>
      </c>
      <c r="N586" s="139" t="str">
        <f t="shared" si="120"/>
        <v/>
      </c>
      <c r="O586" s="139" t="str">
        <f t="shared" si="121"/>
        <v/>
      </c>
      <c r="P586" s="139" t="str">
        <f t="shared" si="122"/>
        <v/>
      </c>
      <c r="Q586" s="139" t="str">
        <f t="shared" si="123"/>
        <v/>
      </c>
      <c r="R586" s="147">
        <f t="shared" si="124"/>
        <v>0</v>
      </c>
      <c r="S586" s="141">
        <v>1</v>
      </c>
      <c r="T586" s="142"/>
    </row>
    <row r="587" spans="1:20">
      <c r="A587" s="135" t="s">
        <v>162</v>
      </c>
      <c r="B587" s="142"/>
      <c r="C587" s="137">
        <v>7</v>
      </c>
      <c r="D587" s="137">
        <v>0</v>
      </c>
      <c r="E587" s="137">
        <v>12</v>
      </c>
      <c r="F587" s="137">
        <v>0</v>
      </c>
      <c r="G587" s="137">
        <v>13</v>
      </c>
      <c r="H587" s="137">
        <v>0</v>
      </c>
      <c r="I587" s="137">
        <v>16</v>
      </c>
      <c r="J587" s="137">
        <v>0</v>
      </c>
      <c r="K587" s="138">
        <f t="shared" si="119"/>
        <v>8</v>
      </c>
      <c r="L587" s="138">
        <f t="shared" si="117"/>
        <v>8</v>
      </c>
      <c r="M587" s="136">
        <f t="shared" si="118"/>
        <v>0</v>
      </c>
      <c r="N587" s="139" t="str">
        <f t="shared" si="120"/>
        <v/>
      </c>
      <c r="O587" s="139" t="str">
        <f t="shared" si="121"/>
        <v/>
      </c>
      <c r="P587" s="139" t="str">
        <f t="shared" si="122"/>
        <v/>
      </c>
      <c r="Q587" s="139" t="str">
        <f t="shared" si="123"/>
        <v/>
      </c>
      <c r="R587" s="147">
        <f t="shared" si="124"/>
        <v>0</v>
      </c>
      <c r="S587" s="141">
        <v>1</v>
      </c>
      <c r="T587" s="142"/>
    </row>
    <row r="588" spans="1:20">
      <c r="A588" s="135" t="s">
        <v>163</v>
      </c>
      <c r="B588" s="136" t="s">
        <v>140</v>
      </c>
      <c r="C588" s="137"/>
      <c r="D588" s="137"/>
      <c r="E588" s="137"/>
      <c r="F588" s="137"/>
      <c r="G588" s="137"/>
      <c r="H588" s="137"/>
      <c r="I588" s="137"/>
      <c r="J588" s="137"/>
      <c r="K588" s="138">
        <f t="shared" si="119"/>
        <v>0</v>
      </c>
      <c r="L588" s="138">
        <f t="shared" si="117"/>
        <v>0</v>
      </c>
      <c r="M588" s="136">
        <f t="shared" si="118"/>
        <v>0</v>
      </c>
      <c r="N588" s="139" t="str">
        <f t="shared" si="120"/>
        <v/>
      </c>
      <c r="O588" s="139">
        <f t="shared" si="121"/>
        <v>0</v>
      </c>
      <c r="P588" s="139" t="str">
        <f t="shared" si="122"/>
        <v/>
      </c>
      <c r="Q588" s="139" t="str">
        <f t="shared" si="123"/>
        <v/>
      </c>
      <c r="R588" s="147">
        <f t="shared" si="124"/>
        <v>0</v>
      </c>
      <c r="S588" s="141"/>
      <c r="T588" s="142"/>
    </row>
    <row r="589" spans="1:20">
      <c r="A589" s="135" t="s">
        <v>164</v>
      </c>
      <c r="B589" s="136" t="s">
        <v>140</v>
      </c>
      <c r="C589" s="137"/>
      <c r="D589" s="137"/>
      <c r="E589" s="137"/>
      <c r="F589" s="137"/>
      <c r="G589" s="137"/>
      <c r="H589" s="137"/>
      <c r="I589" s="137"/>
      <c r="J589" s="137"/>
      <c r="K589" s="138">
        <f t="shared" si="119"/>
        <v>0</v>
      </c>
      <c r="L589" s="138">
        <f t="shared" si="117"/>
        <v>0</v>
      </c>
      <c r="M589" s="136">
        <f t="shared" si="118"/>
        <v>0</v>
      </c>
      <c r="N589" s="139" t="str">
        <f t="shared" si="120"/>
        <v/>
      </c>
      <c r="O589" s="139">
        <f t="shared" si="121"/>
        <v>0</v>
      </c>
      <c r="P589" s="139" t="str">
        <f t="shared" si="122"/>
        <v/>
      </c>
      <c r="Q589" s="139" t="str">
        <f t="shared" si="123"/>
        <v/>
      </c>
      <c r="R589" s="140">
        <f t="shared" si="124"/>
        <v>0</v>
      </c>
      <c r="S589" s="141"/>
      <c r="T589" s="142"/>
    </row>
    <row r="590" spans="1:20">
      <c r="A590" s="135" t="s">
        <v>165</v>
      </c>
      <c r="B590" s="142"/>
      <c r="C590" s="137">
        <v>7</v>
      </c>
      <c r="D590" s="137">
        <v>0</v>
      </c>
      <c r="E590" s="137">
        <v>12</v>
      </c>
      <c r="F590" s="137">
        <v>0</v>
      </c>
      <c r="G590" s="137">
        <v>13</v>
      </c>
      <c r="H590" s="137">
        <v>0</v>
      </c>
      <c r="I590" s="137">
        <v>16</v>
      </c>
      <c r="J590" s="137">
        <v>0</v>
      </c>
      <c r="K590" s="138">
        <f t="shared" si="119"/>
        <v>8</v>
      </c>
      <c r="L590" s="138">
        <f t="shared" si="117"/>
        <v>8</v>
      </c>
      <c r="M590" s="136">
        <f t="shared" si="118"/>
        <v>0</v>
      </c>
      <c r="N590" s="139" t="str">
        <f t="shared" si="120"/>
        <v/>
      </c>
      <c r="O590" s="139" t="str">
        <f t="shared" si="121"/>
        <v/>
      </c>
      <c r="P590" s="139" t="str">
        <f t="shared" si="122"/>
        <v/>
      </c>
      <c r="Q590" s="139" t="str">
        <f t="shared" si="123"/>
        <v/>
      </c>
      <c r="R590" s="140">
        <f t="shared" si="124"/>
        <v>0</v>
      </c>
      <c r="S590" s="141">
        <v>1</v>
      </c>
      <c r="T590" s="142"/>
    </row>
    <row r="591" spans="1:20">
      <c r="A591" s="135" t="s">
        <v>166</v>
      </c>
      <c r="B591" s="142"/>
      <c r="C591" s="137"/>
      <c r="D591" s="137"/>
      <c r="E591" s="137"/>
      <c r="F591" s="137"/>
      <c r="G591" s="137"/>
      <c r="H591" s="137"/>
      <c r="I591" s="137"/>
      <c r="J591" s="137"/>
      <c r="K591" s="138">
        <f t="shared" si="119"/>
        <v>0</v>
      </c>
      <c r="L591" s="138">
        <f t="shared" si="117"/>
        <v>0</v>
      </c>
      <c r="M591" s="136">
        <f t="shared" si="118"/>
        <v>0</v>
      </c>
      <c r="N591" s="139" t="str">
        <f t="shared" si="120"/>
        <v/>
      </c>
      <c r="O591" s="139" t="str">
        <f t="shared" si="121"/>
        <v/>
      </c>
      <c r="P591" s="139" t="str">
        <f t="shared" si="122"/>
        <v/>
      </c>
      <c r="Q591" s="139" t="str">
        <f t="shared" si="123"/>
        <v/>
      </c>
      <c r="R591" s="140">
        <f t="shared" si="124"/>
        <v>0</v>
      </c>
      <c r="S591" s="141"/>
      <c r="T591" s="142"/>
    </row>
    <row r="592" spans="1:20" ht="16" thickBot="1">
      <c r="A592" s="143"/>
      <c r="B592" s="143"/>
      <c r="C592" s="144"/>
      <c r="D592" s="144"/>
      <c r="E592" s="144"/>
      <c r="F592" s="144"/>
      <c r="G592" s="144"/>
      <c r="H592" s="144"/>
      <c r="I592" s="144"/>
      <c r="J592" s="144"/>
      <c r="K592" s="260" t="s">
        <v>167</v>
      </c>
      <c r="L592" s="261"/>
      <c r="M592" s="262"/>
      <c r="N592" s="145">
        <f t="shared" ref="N592:S592" si="125">SUM(N561:N591)</f>
        <v>0</v>
      </c>
      <c r="O592" s="145">
        <f t="shared" si="125"/>
        <v>14</v>
      </c>
      <c r="P592" s="145">
        <f t="shared" si="125"/>
        <v>2</v>
      </c>
      <c r="Q592" s="145">
        <f t="shared" si="125"/>
        <v>2</v>
      </c>
      <c r="R592" s="145">
        <f t="shared" si="125"/>
        <v>42</v>
      </c>
      <c r="S592" s="145">
        <f t="shared" si="125"/>
        <v>24</v>
      </c>
      <c r="T592" s="145"/>
    </row>
    <row r="593" spans="1:20" ht="16" thickBot="1">
      <c r="A593" s="112"/>
      <c r="B593" s="112"/>
      <c r="K593" s="119"/>
      <c r="L593" s="119"/>
      <c r="M593" s="119"/>
      <c r="N593" s="146"/>
      <c r="O593" s="146"/>
      <c r="P593" s="146"/>
      <c r="Q593" s="146"/>
      <c r="R593" s="146"/>
      <c r="S593" s="146"/>
    </row>
    <row r="594" spans="1:20" ht="16" thickBot="1">
      <c r="A594" s="242" t="s">
        <v>116</v>
      </c>
      <c r="B594" s="243"/>
      <c r="C594" s="243"/>
      <c r="D594" s="243"/>
      <c r="E594" s="243"/>
      <c r="F594" s="243"/>
      <c r="G594" s="243"/>
      <c r="H594" s="243"/>
      <c r="I594" s="243"/>
      <c r="J594" s="243"/>
      <c r="K594" s="243"/>
      <c r="L594" s="243"/>
      <c r="M594" s="243"/>
      <c r="N594" s="243"/>
      <c r="O594" s="243"/>
      <c r="P594" s="243"/>
      <c r="Q594" s="243"/>
      <c r="R594" s="243"/>
      <c r="S594" s="243"/>
      <c r="T594" s="244"/>
    </row>
    <row r="595" spans="1:20">
      <c r="A595" s="245"/>
      <c r="B595" s="246"/>
      <c r="C595" s="113"/>
      <c r="D595" s="113"/>
      <c r="E595" s="113"/>
      <c r="F595" s="114"/>
      <c r="G595" s="114"/>
      <c r="H595" s="114"/>
      <c r="I595" s="114"/>
      <c r="J595" s="114"/>
      <c r="K595" s="114"/>
      <c r="L595" s="114"/>
      <c r="M595" s="113"/>
      <c r="N595" s="114"/>
      <c r="O595" s="114"/>
      <c r="P595" s="114"/>
      <c r="Q595" s="113"/>
      <c r="R595" s="115"/>
      <c r="S595" s="115"/>
      <c r="T595" s="116"/>
    </row>
    <row r="596" spans="1:20">
      <c r="A596" s="247" t="s">
        <v>117</v>
      </c>
      <c r="B596" s="248"/>
      <c r="C596" s="119" t="s">
        <v>118</v>
      </c>
      <c r="D596" s="249" t="s">
        <v>96</v>
      </c>
      <c r="E596" s="249"/>
      <c r="F596" s="249"/>
      <c r="G596" s="249"/>
      <c r="H596" s="249"/>
      <c r="I596" s="249"/>
      <c r="J596" s="249"/>
      <c r="K596" s="120"/>
      <c r="L596" s="120"/>
      <c r="M596" s="120"/>
      <c r="N596" s="120"/>
      <c r="O596" s="119"/>
      <c r="P596" s="120"/>
      <c r="R596" s="120"/>
      <c r="S596" s="120"/>
      <c r="T596" s="121"/>
    </row>
    <row r="597" spans="1:20">
      <c r="A597" s="117" t="s">
        <v>119</v>
      </c>
      <c r="B597" s="118"/>
      <c r="C597" s="119" t="s">
        <v>118</v>
      </c>
      <c r="D597" s="248"/>
      <c r="E597" s="248"/>
      <c r="F597" s="248"/>
      <c r="G597" s="248"/>
      <c r="H597" s="248"/>
      <c r="I597" s="248"/>
      <c r="J597" s="248"/>
      <c r="K597" s="120"/>
      <c r="L597" s="120"/>
      <c r="M597" s="120" t="s">
        <v>191</v>
      </c>
      <c r="O597" s="119"/>
      <c r="P597" s="120"/>
      <c r="Q597" s="120"/>
      <c r="R597" s="120"/>
      <c r="S597" s="122"/>
      <c r="T597" s="121"/>
    </row>
    <row r="598" spans="1:20">
      <c r="A598" s="117" t="s">
        <v>120</v>
      </c>
      <c r="B598" s="118"/>
      <c r="C598" s="119" t="s">
        <v>118</v>
      </c>
      <c r="D598" s="248" t="s">
        <v>94</v>
      </c>
      <c r="E598" s="248"/>
      <c r="F598" s="248"/>
      <c r="G598" s="248"/>
      <c r="H598" s="248"/>
      <c r="I598" s="248"/>
      <c r="J598" s="248"/>
      <c r="K598" s="120"/>
      <c r="L598" s="120"/>
      <c r="M598" s="120"/>
      <c r="N598" s="120"/>
      <c r="O598" s="119"/>
      <c r="P598" s="120"/>
      <c r="Q598" s="120"/>
      <c r="R598" s="120"/>
      <c r="S598" s="120"/>
      <c r="T598" s="121"/>
    </row>
    <row r="599" spans="1:20">
      <c r="A599" s="123" t="s">
        <v>121</v>
      </c>
      <c r="B599" s="124"/>
      <c r="C599" s="125" t="s">
        <v>118</v>
      </c>
      <c r="D599" s="250"/>
      <c r="E599" s="250"/>
      <c r="F599" s="250"/>
      <c r="G599" s="250"/>
      <c r="H599" s="250"/>
      <c r="I599" s="250"/>
      <c r="J599" s="250"/>
      <c r="K599" s="124"/>
      <c r="L599" s="124"/>
      <c r="M599" s="124"/>
      <c r="N599" s="124"/>
      <c r="O599" s="124"/>
      <c r="P599" s="124"/>
      <c r="Q599" s="124"/>
      <c r="R599" s="124"/>
      <c r="S599" s="124"/>
      <c r="T599" s="126"/>
    </row>
    <row r="600" spans="1:20" ht="16" thickBot="1">
      <c r="A600" s="127"/>
      <c r="B600" s="128"/>
      <c r="C600" s="129"/>
      <c r="D600" s="129"/>
      <c r="E600" s="129"/>
      <c r="F600" s="129"/>
      <c r="G600" s="129"/>
      <c r="H600" s="129"/>
      <c r="I600" s="129"/>
      <c r="J600" s="129"/>
      <c r="K600" s="129"/>
      <c r="L600" s="129"/>
      <c r="M600" s="128"/>
      <c r="N600" s="129"/>
      <c r="O600" s="129"/>
      <c r="P600" s="129"/>
      <c r="Q600" s="129"/>
      <c r="R600" s="129"/>
      <c r="S600" s="129"/>
      <c r="T600" s="130"/>
    </row>
    <row r="601" spans="1:20" ht="12.75" customHeight="1">
      <c r="A601" s="251" t="s">
        <v>122</v>
      </c>
      <c r="B601" s="253" t="s">
        <v>123</v>
      </c>
      <c r="C601" s="255" t="s">
        <v>124</v>
      </c>
      <c r="D601" s="256"/>
      <c r="E601" s="256"/>
      <c r="F601" s="257"/>
      <c r="G601" s="255" t="s">
        <v>125</v>
      </c>
      <c r="H601" s="256"/>
      <c r="I601" s="256"/>
      <c r="J601" s="257"/>
      <c r="K601" s="253" t="s">
        <v>126</v>
      </c>
      <c r="L601" s="253" t="s">
        <v>127</v>
      </c>
      <c r="M601" s="264" t="s">
        <v>128</v>
      </c>
      <c r="N601" s="266" t="s">
        <v>129</v>
      </c>
      <c r="O601" s="256"/>
      <c r="P601" s="256"/>
      <c r="Q601" s="267"/>
      <c r="R601" s="268" t="s">
        <v>130</v>
      </c>
      <c r="S601" s="131" t="s">
        <v>172</v>
      </c>
      <c r="T601" s="268" t="s">
        <v>132</v>
      </c>
    </row>
    <row r="602" spans="1:20" ht="16" thickBot="1">
      <c r="A602" s="252"/>
      <c r="B602" s="254"/>
      <c r="C602" s="258" t="s">
        <v>133</v>
      </c>
      <c r="D602" s="259"/>
      <c r="E602" s="258" t="s">
        <v>134</v>
      </c>
      <c r="F602" s="259"/>
      <c r="G602" s="258" t="s">
        <v>133</v>
      </c>
      <c r="H602" s="259"/>
      <c r="I602" s="258" t="s">
        <v>134</v>
      </c>
      <c r="J602" s="259"/>
      <c r="K602" s="254"/>
      <c r="L602" s="254"/>
      <c r="M602" s="265"/>
      <c r="N602" s="132">
        <v>1.5</v>
      </c>
      <c r="O602" s="133">
        <v>2</v>
      </c>
      <c r="P602" s="133">
        <v>3</v>
      </c>
      <c r="Q602" s="134">
        <v>4</v>
      </c>
      <c r="R602" s="269"/>
      <c r="S602" s="156">
        <v>15000</v>
      </c>
      <c r="T602" s="269"/>
    </row>
    <row r="603" spans="1:20" s="168" customFormat="1">
      <c r="A603" s="160" t="s">
        <v>135</v>
      </c>
      <c r="B603" s="167"/>
      <c r="C603" s="162">
        <v>7</v>
      </c>
      <c r="D603" s="162">
        <v>0</v>
      </c>
      <c r="E603" s="162">
        <v>12</v>
      </c>
      <c r="F603" s="162">
        <v>0</v>
      </c>
      <c r="G603" s="162">
        <v>13</v>
      </c>
      <c r="H603" s="162">
        <v>0</v>
      </c>
      <c r="I603" s="162">
        <v>18</v>
      </c>
      <c r="J603" s="162">
        <v>30</v>
      </c>
      <c r="K603" s="163">
        <f>((((E603-C603)*60)+(F603-D603))/60)+((((I603-G603)*60)+(J603-H603))/60)</f>
        <v>10.5</v>
      </c>
      <c r="L603" s="163">
        <f>IF(K603=0,0,IF(OR(B603="H",B603="OFF"),K603,IF(B603="",8,0)))</f>
        <v>8</v>
      </c>
      <c r="M603" s="161">
        <f>IF(AND(B603="",K603&lt;=8),0,IF(AND(B603="",K603&gt;8),K603-L603,IF(OR(B603="H",B603="OFF"),L603,0)))</f>
        <v>2.5</v>
      </c>
      <c r="N603" s="164">
        <f>IF(M603=0,"",IF(AND(B603="",L603=8,M603&lt;=1),M603,IF(AND(M603&gt;1,B603=""),1,"")))</f>
        <v>1</v>
      </c>
      <c r="O603" s="164">
        <f>IF(AND(B603="",M603&gt;1),M603-N603,IF(AND(B603="H",M603&lt;=5),M603,IF(AND(B603="OFF",M603&lt;=7),M603,IF(AND(B603="H",M603&gt;5),5,IF(AND(B603="OFF",M603&gt;7),7,"")))))</f>
        <v>1.5</v>
      </c>
      <c r="P603" s="164" t="str">
        <f>IF(AND(B603="OFF",M603&gt;=8),1,IF(AND(B603="H",M603&gt;=6),1,""))</f>
        <v/>
      </c>
      <c r="Q603" s="164" t="str">
        <f>IF(AND(B603="H",M603&gt;=6),M603-6,IF(AND(B603="OFF",M603&gt;8),M603-8,""))</f>
        <v/>
      </c>
      <c r="R603" s="165">
        <f>(IF(N603="",0,(N603*$N$10)))+(IF(O603="",0,(O603*$O$10)))+(IF(P603="",0,(P603*$P$10)))+(IF(Q603="",0,(Q603*$Q$10)))</f>
        <v>4.5</v>
      </c>
      <c r="S603" s="166">
        <v>1</v>
      </c>
      <c r="T603" s="167"/>
    </row>
    <row r="604" spans="1:20">
      <c r="A604" s="135" t="s">
        <v>136</v>
      </c>
      <c r="B604" s="142"/>
      <c r="C604" s="137">
        <v>7</v>
      </c>
      <c r="D604" s="137">
        <v>0</v>
      </c>
      <c r="E604" s="137">
        <v>12</v>
      </c>
      <c r="F604" s="137">
        <v>0</v>
      </c>
      <c r="G604" s="137">
        <v>13</v>
      </c>
      <c r="H604" s="137">
        <v>0</v>
      </c>
      <c r="I604" s="137">
        <v>16</v>
      </c>
      <c r="J604" s="137">
        <v>0</v>
      </c>
      <c r="K604" s="138">
        <f>((((E604-C604)*60)+(F604-D604))/60)+((((I604-G604)*60)+(J604-H604))/60)</f>
        <v>8</v>
      </c>
      <c r="L604" s="138">
        <f t="shared" ref="L604:L633" si="126">IF(K604=0,0,IF(OR(B604="H",B604="OFF"),K604,IF(B604="",8,0)))</f>
        <v>8</v>
      </c>
      <c r="M604" s="136">
        <f t="shared" ref="M604:M633" si="127">IF(AND(B604="",K604&lt;=8),0,IF(AND(B604="",K604&gt;8),K604-L604,IF(OR(B604="H",B604="OFF"),L604,0)))</f>
        <v>0</v>
      </c>
      <c r="N604" s="139" t="str">
        <f>IF(M604=0,"",IF(AND(B604="",L604=8,M604&lt;=1),M604,IF(AND(M604&gt;1,B604=""),1,"")))</f>
        <v/>
      </c>
      <c r="O604" s="139" t="str">
        <f>IF(AND(B604="",M604&gt;1),M604-N604,IF(AND(B604="H",M604&lt;=5),M604,IF(AND(B604="OFF",M604&lt;=7),M604,IF(AND(B604="H",M604&gt;5),5,IF(AND(B604="OFF",M604&gt;7),7,"")))))</f>
        <v/>
      </c>
      <c r="P604" s="139" t="str">
        <f>IF(AND(B604="OFF",M604&gt;=8),1,IF(AND(B604="H",M604&gt;=6),1,""))</f>
        <v/>
      </c>
      <c r="Q604" s="139" t="str">
        <f>IF(AND(B604="H",M604&gt;=6),M604-6,IF(AND(B604="OFF",M604&gt;8),M604-8,""))</f>
        <v/>
      </c>
      <c r="R604" s="140">
        <f>(IF(N604="",0,(N604*$N$10)))+(IF(O604="",0,(O604*$O$10)))+(IF(P604="",0,(P604*$P$10)))+(IF(Q604="",0,(Q604*$Q$10)))</f>
        <v>0</v>
      </c>
      <c r="S604" s="141">
        <v>1</v>
      </c>
      <c r="T604" s="142"/>
    </row>
    <row r="605" spans="1:20">
      <c r="A605" s="135" t="s">
        <v>137</v>
      </c>
      <c r="B605" s="142"/>
      <c r="C605" s="137">
        <v>7</v>
      </c>
      <c r="D605" s="137">
        <v>0</v>
      </c>
      <c r="E605" s="137">
        <v>12</v>
      </c>
      <c r="F605" s="137">
        <v>0</v>
      </c>
      <c r="G605" s="137">
        <v>13</v>
      </c>
      <c r="H605" s="137">
        <v>0</v>
      </c>
      <c r="I605" s="137">
        <v>16</v>
      </c>
      <c r="J605" s="137">
        <v>0</v>
      </c>
      <c r="K605" s="138">
        <f t="shared" ref="K605:K633" si="128">((((E605-C605)*60)+(F605-D605))/60)+((((I605-G605)*60)+(J605-H605))/60)</f>
        <v>8</v>
      </c>
      <c r="L605" s="138">
        <f t="shared" si="126"/>
        <v>8</v>
      </c>
      <c r="M605" s="136">
        <f t="shared" si="127"/>
        <v>0</v>
      </c>
      <c r="N605" s="139" t="str">
        <f t="shared" ref="N605:N633" si="129">IF(M605=0,"",IF(AND(B605="",L605=8,M605&lt;=1),M605,IF(AND(M605&gt;1,B605=""),1,"")))</f>
        <v/>
      </c>
      <c r="O605" s="139" t="str">
        <f t="shared" ref="O605:O633" si="130">IF(AND(B605="",M605&gt;1),M605-N605,IF(AND(B605="H",M605&lt;=5),M605,IF(AND(B605="OFF",M605&lt;=7),M605,IF(AND(B605="H",M605&gt;5),5,IF(AND(B605="OFF",M605&gt;7),7,"")))))</f>
        <v/>
      </c>
      <c r="P605" s="139" t="str">
        <f t="shared" ref="P605:P633" si="131">IF(AND(B605="OFF",M605&gt;=8),1,IF(AND(B605="H",M605&gt;=6),1,""))</f>
        <v/>
      </c>
      <c r="Q605" s="139" t="str">
        <f t="shared" ref="Q605:Q633" si="132">IF(AND(B605="H",M605&gt;=6),M605-6,IF(AND(B605="OFF",M605&gt;8),M605-8,""))</f>
        <v/>
      </c>
      <c r="R605" s="140">
        <f t="shared" ref="R605:R633" si="133">(IF(N605="",0,(N605*$N$10)))+(IF(O605="",0,(O605*$O$10)))+(IF(P605="",0,(P605*$P$10)))+(IF(Q605="",0,(Q605*$Q$10)))</f>
        <v>0</v>
      </c>
      <c r="S605" s="141">
        <v>1</v>
      </c>
      <c r="T605" s="142"/>
    </row>
    <row r="606" spans="1:20">
      <c r="A606" s="135" t="s">
        <v>138</v>
      </c>
      <c r="B606" s="142"/>
      <c r="C606" s="137">
        <v>7</v>
      </c>
      <c r="D606" s="137">
        <v>0</v>
      </c>
      <c r="E606" s="137">
        <v>12</v>
      </c>
      <c r="F606" s="137">
        <v>0</v>
      </c>
      <c r="G606" s="137">
        <v>13</v>
      </c>
      <c r="H606" s="137">
        <v>0</v>
      </c>
      <c r="I606" s="137">
        <v>16</v>
      </c>
      <c r="J606" s="137">
        <v>0</v>
      </c>
      <c r="K606" s="138">
        <f t="shared" si="128"/>
        <v>8</v>
      </c>
      <c r="L606" s="138">
        <f t="shared" si="126"/>
        <v>8</v>
      </c>
      <c r="M606" s="136">
        <f t="shared" si="127"/>
        <v>0</v>
      </c>
      <c r="N606" s="139" t="str">
        <f t="shared" si="129"/>
        <v/>
      </c>
      <c r="O606" s="139" t="str">
        <f t="shared" si="130"/>
        <v/>
      </c>
      <c r="P606" s="139" t="str">
        <f t="shared" si="131"/>
        <v/>
      </c>
      <c r="Q606" s="139" t="str">
        <f t="shared" si="132"/>
        <v/>
      </c>
      <c r="R606" s="140">
        <f t="shared" si="133"/>
        <v>0</v>
      </c>
      <c r="S606" s="141">
        <v>1</v>
      </c>
      <c r="T606" s="142"/>
    </row>
    <row r="607" spans="1:20" s="168" customFormat="1">
      <c r="A607" s="160" t="s">
        <v>139</v>
      </c>
      <c r="B607" s="167" t="s">
        <v>140</v>
      </c>
      <c r="C607" s="162">
        <v>7</v>
      </c>
      <c r="D607" s="162">
        <v>0</v>
      </c>
      <c r="E607" s="162">
        <v>12</v>
      </c>
      <c r="F607" s="162">
        <v>0</v>
      </c>
      <c r="G607" s="162">
        <v>13</v>
      </c>
      <c r="H607" s="162">
        <v>0</v>
      </c>
      <c r="I607" s="162">
        <v>18</v>
      </c>
      <c r="J607" s="162">
        <v>0</v>
      </c>
      <c r="K607" s="163">
        <f t="shared" si="128"/>
        <v>10</v>
      </c>
      <c r="L607" s="163">
        <f t="shared" si="126"/>
        <v>10</v>
      </c>
      <c r="M607" s="161">
        <f t="shared" si="127"/>
        <v>10</v>
      </c>
      <c r="N607" s="164" t="str">
        <f t="shared" si="129"/>
        <v/>
      </c>
      <c r="O607" s="164">
        <f t="shared" si="130"/>
        <v>7</v>
      </c>
      <c r="P607" s="164">
        <f t="shared" si="131"/>
        <v>1</v>
      </c>
      <c r="Q607" s="164">
        <f t="shared" si="132"/>
        <v>2</v>
      </c>
      <c r="R607" s="165">
        <f t="shared" si="133"/>
        <v>25</v>
      </c>
      <c r="S607" s="166">
        <v>1</v>
      </c>
      <c r="T607" s="167"/>
    </row>
    <row r="608" spans="1:20">
      <c r="A608" s="135" t="s">
        <v>141</v>
      </c>
      <c r="B608" s="142"/>
      <c r="C608" s="137">
        <v>7</v>
      </c>
      <c r="D608" s="137">
        <v>0</v>
      </c>
      <c r="E608" s="137">
        <v>12</v>
      </c>
      <c r="F608" s="137">
        <v>0</v>
      </c>
      <c r="G608" s="137">
        <v>13</v>
      </c>
      <c r="H608" s="137">
        <v>0</v>
      </c>
      <c r="I608" s="137">
        <v>16</v>
      </c>
      <c r="J608" s="137">
        <v>0</v>
      </c>
      <c r="K608" s="138">
        <f t="shared" si="128"/>
        <v>8</v>
      </c>
      <c r="L608" s="138">
        <f t="shared" si="126"/>
        <v>8</v>
      </c>
      <c r="M608" s="136">
        <f t="shared" si="127"/>
        <v>0</v>
      </c>
      <c r="N608" s="139" t="str">
        <f t="shared" si="129"/>
        <v/>
      </c>
      <c r="O608" s="139" t="str">
        <f t="shared" si="130"/>
        <v/>
      </c>
      <c r="P608" s="139" t="str">
        <f t="shared" si="131"/>
        <v/>
      </c>
      <c r="Q608" s="139" t="str">
        <f t="shared" si="132"/>
        <v/>
      </c>
      <c r="R608" s="140">
        <f t="shared" si="133"/>
        <v>0</v>
      </c>
      <c r="S608" s="141">
        <v>1</v>
      </c>
      <c r="T608" s="142"/>
    </row>
    <row r="609" spans="1:20">
      <c r="A609" s="135" t="s">
        <v>142</v>
      </c>
      <c r="B609" s="142" t="s">
        <v>140</v>
      </c>
      <c r="C609" s="137"/>
      <c r="D609" s="137"/>
      <c r="E609" s="137"/>
      <c r="F609" s="137"/>
      <c r="G609" s="137"/>
      <c r="H609" s="137"/>
      <c r="I609" s="137"/>
      <c r="J609" s="137"/>
      <c r="K609" s="138">
        <f t="shared" si="128"/>
        <v>0</v>
      </c>
      <c r="L609" s="138">
        <f t="shared" si="126"/>
        <v>0</v>
      </c>
      <c r="M609" s="136">
        <f t="shared" si="127"/>
        <v>0</v>
      </c>
      <c r="N609" s="139" t="str">
        <f t="shared" si="129"/>
        <v/>
      </c>
      <c r="O609" s="139">
        <f t="shared" si="130"/>
        <v>0</v>
      </c>
      <c r="P609" s="139" t="str">
        <f t="shared" si="131"/>
        <v/>
      </c>
      <c r="Q609" s="139" t="str">
        <f t="shared" si="132"/>
        <v/>
      </c>
      <c r="R609" s="140">
        <f t="shared" si="133"/>
        <v>0</v>
      </c>
      <c r="S609" s="141"/>
      <c r="T609" s="142"/>
    </row>
    <row r="610" spans="1:20">
      <c r="A610" s="135" t="s">
        <v>143</v>
      </c>
      <c r="B610" s="142" t="s">
        <v>140</v>
      </c>
      <c r="C610" s="137"/>
      <c r="D610" s="137"/>
      <c r="E610" s="137"/>
      <c r="F610" s="137"/>
      <c r="G610" s="137"/>
      <c r="H610" s="137"/>
      <c r="I610" s="137"/>
      <c r="J610" s="137"/>
      <c r="K610" s="138">
        <f t="shared" si="128"/>
        <v>0</v>
      </c>
      <c r="L610" s="138">
        <f t="shared" si="126"/>
        <v>0</v>
      </c>
      <c r="M610" s="136">
        <f t="shared" si="127"/>
        <v>0</v>
      </c>
      <c r="N610" s="139" t="str">
        <f t="shared" si="129"/>
        <v/>
      </c>
      <c r="O610" s="139">
        <f t="shared" si="130"/>
        <v>0</v>
      </c>
      <c r="P610" s="139" t="str">
        <f t="shared" si="131"/>
        <v/>
      </c>
      <c r="Q610" s="139" t="str">
        <f t="shared" si="132"/>
        <v/>
      </c>
      <c r="R610" s="140">
        <f t="shared" si="133"/>
        <v>0</v>
      </c>
      <c r="S610" s="141"/>
      <c r="T610" s="142"/>
    </row>
    <row r="611" spans="1:20">
      <c r="A611" s="135" t="s">
        <v>144</v>
      </c>
      <c r="B611" s="142"/>
      <c r="C611" s="137">
        <v>7</v>
      </c>
      <c r="D611" s="137">
        <v>0</v>
      </c>
      <c r="E611" s="137">
        <v>12</v>
      </c>
      <c r="F611" s="137">
        <v>0</v>
      </c>
      <c r="G611" s="137">
        <v>13</v>
      </c>
      <c r="H611" s="137">
        <v>0</v>
      </c>
      <c r="I611" s="137">
        <v>16</v>
      </c>
      <c r="J611" s="137">
        <v>0</v>
      </c>
      <c r="K611" s="138">
        <f t="shared" si="128"/>
        <v>8</v>
      </c>
      <c r="L611" s="138">
        <f t="shared" si="126"/>
        <v>8</v>
      </c>
      <c r="M611" s="136">
        <f t="shared" si="127"/>
        <v>0</v>
      </c>
      <c r="N611" s="139" t="str">
        <f t="shared" si="129"/>
        <v/>
      </c>
      <c r="O611" s="139" t="str">
        <f t="shared" si="130"/>
        <v/>
      </c>
      <c r="P611" s="139" t="str">
        <f t="shared" si="131"/>
        <v/>
      </c>
      <c r="Q611" s="139" t="str">
        <f t="shared" si="132"/>
        <v/>
      </c>
      <c r="R611" s="140">
        <f t="shared" si="133"/>
        <v>0</v>
      </c>
      <c r="S611" s="141">
        <v>1</v>
      </c>
      <c r="T611" s="142"/>
    </row>
    <row r="612" spans="1:20">
      <c r="A612" s="135" t="s">
        <v>145</v>
      </c>
      <c r="B612" s="142"/>
      <c r="C612" s="137">
        <v>7</v>
      </c>
      <c r="D612" s="137">
        <v>0</v>
      </c>
      <c r="E612" s="137">
        <v>12</v>
      </c>
      <c r="F612" s="137">
        <v>0</v>
      </c>
      <c r="G612" s="137">
        <v>13</v>
      </c>
      <c r="H612" s="137">
        <v>0</v>
      </c>
      <c r="I612" s="137">
        <v>16</v>
      </c>
      <c r="J612" s="137">
        <v>0</v>
      </c>
      <c r="K612" s="138">
        <f t="shared" si="128"/>
        <v>8</v>
      </c>
      <c r="L612" s="138">
        <f t="shared" si="126"/>
        <v>8</v>
      </c>
      <c r="M612" s="136">
        <f t="shared" si="127"/>
        <v>0</v>
      </c>
      <c r="N612" s="139" t="str">
        <f t="shared" si="129"/>
        <v/>
      </c>
      <c r="O612" s="139" t="str">
        <f t="shared" si="130"/>
        <v/>
      </c>
      <c r="P612" s="139" t="str">
        <f t="shared" si="131"/>
        <v/>
      </c>
      <c r="Q612" s="139" t="str">
        <f t="shared" si="132"/>
        <v/>
      </c>
      <c r="R612" s="140">
        <f t="shared" si="133"/>
        <v>0</v>
      </c>
      <c r="S612" s="141">
        <v>1</v>
      </c>
      <c r="T612" s="142"/>
    </row>
    <row r="613" spans="1:20">
      <c r="A613" s="135" t="s">
        <v>146</v>
      </c>
      <c r="B613" s="142"/>
      <c r="C613" s="137">
        <v>7</v>
      </c>
      <c r="D613" s="137">
        <v>0</v>
      </c>
      <c r="E613" s="137">
        <v>12</v>
      </c>
      <c r="F613" s="137">
        <v>0</v>
      </c>
      <c r="G613" s="137">
        <v>13</v>
      </c>
      <c r="H613" s="137">
        <v>0</v>
      </c>
      <c r="I613" s="137">
        <v>16</v>
      </c>
      <c r="J613" s="137">
        <v>0</v>
      </c>
      <c r="K613" s="138">
        <f t="shared" si="128"/>
        <v>8</v>
      </c>
      <c r="L613" s="138">
        <f t="shared" si="126"/>
        <v>8</v>
      </c>
      <c r="M613" s="136">
        <f t="shared" si="127"/>
        <v>0</v>
      </c>
      <c r="N613" s="139" t="str">
        <f t="shared" si="129"/>
        <v/>
      </c>
      <c r="O613" s="139" t="str">
        <f t="shared" si="130"/>
        <v/>
      </c>
      <c r="P613" s="139" t="str">
        <f t="shared" si="131"/>
        <v/>
      </c>
      <c r="Q613" s="139" t="str">
        <f t="shared" si="132"/>
        <v/>
      </c>
      <c r="R613" s="140">
        <f t="shared" si="133"/>
        <v>0</v>
      </c>
      <c r="S613" s="141">
        <v>1</v>
      </c>
      <c r="T613" s="142"/>
    </row>
    <row r="614" spans="1:20">
      <c r="A614" s="135" t="s">
        <v>147</v>
      </c>
      <c r="B614" s="142"/>
      <c r="C614" s="137">
        <v>7</v>
      </c>
      <c r="D614" s="137">
        <v>0</v>
      </c>
      <c r="E614" s="137">
        <v>12</v>
      </c>
      <c r="F614" s="137">
        <v>0</v>
      </c>
      <c r="G614" s="137">
        <v>13</v>
      </c>
      <c r="H614" s="137">
        <v>0</v>
      </c>
      <c r="I614" s="137">
        <v>16</v>
      </c>
      <c r="J614" s="137">
        <v>0</v>
      </c>
      <c r="K614" s="138">
        <f t="shared" si="128"/>
        <v>8</v>
      </c>
      <c r="L614" s="138">
        <f t="shared" si="126"/>
        <v>8</v>
      </c>
      <c r="M614" s="136">
        <f t="shared" si="127"/>
        <v>0</v>
      </c>
      <c r="N614" s="139" t="str">
        <f t="shared" si="129"/>
        <v/>
      </c>
      <c r="O614" s="139" t="str">
        <f t="shared" si="130"/>
        <v/>
      </c>
      <c r="P614" s="139" t="str">
        <f t="shared" si="131"/>
        <v/>
      </c>
      <c r="Q614" s="139" t="str">
        <f t="shared" si="132"/>
        <v/>
      </c>
      <c r="R614" s="140">
        <f t="shared" si="133"/>
        <v>0</v>
      </c>
      <c r="S614" s="141">
        <v>1</v>
      </c>
      <c r="T614" s="142"/>
    </row>
    <row r="615" spans="1:20" s="168" customFormat="1">
      <c r="A615" s="160" t="s">
        <v>148</v>
      </c>
      <c r="B615" s="167" t="s">
        <v>140</v>
      </c>
      <c r="C615" s="162">
        <v>7</v>
      </c>
      <c r="D615" s="162">
        <v>0</v>
      </c>
      <c r="E615" s="162">
        <v>12</v>
      </c>
      <c r="F615" s="162">
        <v>0</v>
      </c>
      <c r="G615" s="162">
        <v>13</v>
      </c>
      <c r="H615" s="162">
        <v>0</v>
      </c>
      <c r="I615" s="162">
        <v>16</v>
      </c>
      <c r="J615" s="162">
        <v>0</v>
      </c>
      <c r="K615" s="163">
        <f t="shared" si="128"/>
        <v>8</v>
      </c>
      <c r="L615" s="163">
        <f t="shared" si="126"/>
        <v>8</v>
      </c>
      <c r="M615" s="161">
        <f t="shared" si="127"/>
        <v>8</v>
      </c>
      <c r="N615" s="164" t="str">
        <f t="shared" si="129"/>
        <v/>
      </c>
      <c r="O615" s="164">
        <f t="shared" si="130"/>
        <v>7</v>
      </c>
      <c r="P615" s="164">
        <f t="shared" si="131"/>
        <v>1</v>
      </c>
      <c r="Q615" s="164" t="str">
        <f t="shared" si="132"/>
        <v/>
      </c>
      <c r="R615" s="165">
        <f t="shared" si="133"/>
        <v>17</v>
      </c>
      <c r="S615" s="166">
        <v>1</v>
      </c>
      <c r="T615" s="167"/>
    </row>
    <row r="616" spans="1:20">
      <c r="A616" s="135" t="s">
        <v>149</v>
      </c>
      <c r="B616" s="142" t="s">
        <v>140</v>
      </c>
      <c r="C616" s="137"/>
      <c r="D616" s="137"/>
      <c r="E616" s="137"/>
      <c r="F616" s="137"/>
      <c r="G616" s="137"/>
      <c r="H616" s="137"/>
      <c r="I616" s="137"/>
      <c r="J616" s="137"/>
      <c r="K616" s="138">
        <f t="shared" si="128"/>
        <v>0</v>
      </c>
      <c r="L616" s="138">
        <f t="shared" si="126"/>
        <v>0</v>
      </c>
      <c r="M616" s="136">
        <f t="shared" si="127"/>
        <v>0</v>
      </c>
      <c r="N616" s="139" t="str">
        <f t="shared" si="129"/>
        <v/>
      </c>
      <c r="O616" s="139">
        <f t="shared" si="130"/>
        <v>0</v>
      </c>
      <c r="P616" s="139" t="str">
        <f t="shared" si="131"/>
        <v/>
      </c>
      <c r="Q616" s="139" t="str">
        <f t="shared" si="132"/>
        <v/>
      </c>
      <c r="R616" s="140">
        <f t="shared" si="133"/>
        <v>0</v>
      </c>
      <c r="S616" s="141"/>
      <c r="T616" s="142"/>
    </row>
    <row r="617" spans="1:20">
      <c r="A617" s="135" t="s">
        <v>150</v>
      </c>
      <c r="B617" s="142"/>
      <c r="C617" s="137">
        <v>7</v>
      </c>
      <c r="D617" s="137">
        <v>0</v>
      </c>
      <c r="E617" s="137">
        <v>12</v>
      </c>
      <c r="F617" s="137">
        <v>0</v>
      </c>
      <c r="G617" s="137">
        <v>13</v>
      </c>
      <c r="H617" s="137">
        <v>0</v>
      </c>
      <c r="I617" s="137">
        <v>16</v>
      </c>
      <c r="J617" s="137">
        <v>0</v>
      </c>
      <c r="K617" s="138">
        <f t="shared" si="128"/>
        <v>8</v>
      </c>
      <c r="L617" s="138">
        <f t="shared" si="126"/>
        <v>8</v>
      </c>
      <c r="M617" s="136">
        <f t="shared" si="127"/>
        <v>0</v>
      </c>
      <c r="N617" s="139" t="str">
        <f t="shared" si="129"/>
        <v/>
      </c>
      <c r="O617" s="139" t="str">
        <f t="shared" si="130"/>
        <v/>
      </c>
      <c r="P617" s="139" t="str">
        <f t="shared" si="131"/>
        <v/>
      </c>
      <c r="Q617" s="139" t="str">
        <f t="shared" si="132"/>
        <v/>
      </c>
      <c r="R617" s="140">
        <f t="shared" si="133"/>
        <v>0</v>
      </c>
      <c r="S617" s="141">
        <v>1</v>
      </c>
      <c r="T617" s="142"/>
    </row>
    <row r="618" spans="1:20">
      <c r="A618" s="135" t="s">
        <v>151</v>
      </c>
      <c r="B618" s="142"/>
      <c r="C618" s="137">
        <v>7</v>
      </c>
      <c r="D618" s="137">
        <v>0</v>
      </c>
      <c r="E618" s="137">
        <v>12</v>
      </c>
      <c r="F618" s="137">
        <v>0</v>
      </c>
      <c r="G618" s="137">
        <v>13</v>
      </c>
      <c r="H618" s="137">
        <v>0</v>
      </c>
      <c r="I618" s="137">
        <v>16</v>
      </c>
      <c r="J618" s="137">
        <v>0</v>
      </c>
      <c r="K618" s="138">
        <f t="shared" si="128"/>
        <v>8</v>
      </c>
      <c r="L618" s="138">
        <f t="shared" si="126"/>
        <v>8</v>
      </c>
      <c r="M618" s="136">
        <f t="shared" si="127"/>
        <v>0</v>
      </c>
      <c r="N618" s="139" t="str">
        <f t="shared" si="129"/>
        <v/>
      </c>
      <c r="O618" s="139" t="str">
        <f t="shared" si="130"/>
        <v/>
      </c>
      <c r="P618" s="139" t="str">
        <f t="shared" si="131"/>
        <v/>
      </c>
      <c r="Q618" s="139" t="str">
        <f t="shared" si="132"/>
        <v/>
      </c>
      <c r="R618" s="140">
        <f t="shared" si="133"/>
        <v>0</v>
      </c>
      <c r="S618" s="141">
        <v>1</v>
      </c>
      <c r="T618" s="142"/>
    </row>
    <row r="619" spans="1:20">
      <c r="A619" s="135" t="s">
        <v>152</v>
      </c>
      <c r="B619" s="142"/>
      <c r="C619" s="137">
        <v>7</v>
      </c>
      <c r="D619" s="137">
        <v>0</v>
      </c>
      <c r="E619" s="137">
        <v>12</v>
      </c>
      <c r="F619" s="137">
        <v>0</v>
      </c>
      <c r="G619" s="137">
        <v>13</v>
      </c>
      <c r="H619" s="137">
        <v>0</v>
      </c>
      <c r="I619" s="137">
        <v>16</v>
      </c>
      <c r="J619" s="137">
        <v>0</v>
      </c>
      <c r="K619" s="138">
        <f t="shared" si="128"/>
        <v>8</v>
      </c>
      <c r="L619" s="138">
        <f t="shared" si="126"/>
        <v>8</v>
      </c>
      <c r="M619" s="136">
        <f t="shared" si="127"/>
        <v>0</v>
      </c>
      <c r="N619" s="139" t="str">
        <f t="shared" si="129"/>
        <v/>
      </c>
      <c r="O619" s="139" t="str">
        <f t="shared" si="130"/>
        <v/>
      </c>
      <c r="P619" s="139" t="str">
        <f t="shared" si="131"/>
        <v/>
      </c>
      <c r="Q619" s="139" t="str">
        <f t="shared" si="132"/>
        <v/>
      </c>
      <c r="R619" s="140">
        <f t="shared" si="133"/>
        <v>0</v>
      </c>
      <c r="S619" s="141">
        <v>1</v>
      </c>
      <c r="T619" s="142"/>
    </row>
    <row r="620" spans="1:20">
      <c r="A620" s="135" t="s">
        <v>153</v>
      </c>
      <c r="B620" s="142"/>
      <c r="C620" s="137">
        <v>7</v>
      </c>
      <c r="D620" s="137">
        <v>0</v>
      </c>
      <c r="E620" s="137">
        <v>12</v>
      </c>
      <c r="F620" s="137">
        <v>0</v>
      </c>
      <c r="G620" s="137">
        <v>13</v>
      </c>
      <c r="H620" s="137">
        <v>0</v>
      </c>
      <c r="I620" s="137">
        <v>16</v>
      </c>
      <c r="J620" s="137">
        <v>0</v>
      </c>
      <c r="K620" s="138">
        <f t="shared" si="128"/>
        <v>8</v>
      </c>
      <c r="L620" s="138">
        <f t="shared" si="126"/>
        <v>8</v>
      </c>
      <c r="M620" s="136">
        <f t="shared" si="127"/>
        <v>0</v>
      </c>
      <c r="N620" s="139" t="str">
        <f t="shared" si="129"/>
        <v/>
      </c>
      <c r="O620" s="139" t="str">
        <f t="shared" si="130"/>
        <v/>
      </c>
      <c r="P620" s="139" t="str">
        <f t="shared" si="131"/>
        <v/>
      </c>
      <c r="Q620" s="139" t="str">
        <f t="shared" si="132"/>
        <v/>
      </c>
      <c r="R620" s="140">
        <f t="shared" si="133"/>
        <v>0</v>
      </c>
      <c r="S620" s="141">
        <v>1</v>
      </c>
      <c r="T620" s="142"/>
    </row>
    <row r="621" spans="1:20">
      <c r="A621" s="135" t="s">
        <v>154</v>
      </c>
      <c r="B621" s="142"/>
      <c r="C621" s="137">
        <v>7</v>
      </c>
      <c r="D621" s="137">
        <v>0</v>
      </c>
      <c r="E621" s="137">
        <v>12</v>
      </c>
      <c r="F621" s="137">
        <v>0</v>
      </c>
      <c r="G621" s="137">
        <v>13</v>
      </c>
      <c r="H621" s="137">
        <v>0</v>
      </c>
      <c r="I621" s="137">
        <v>16</v>
      </c>
      <c r="J621" s="137">
        <v>0</v>
      </c>
      <c r="K621" s="138">
        <f t="shared" si="128"/>
        <v>8</v>
      </c>
      <c r="L621" s="138">
        <f t="shared" si="126"/>
        <v>8</v>
      </c>
      <c r="M621" s="136">
        <f t="shared" si="127"/>
        <v>0</v>
      </c>
      <c r="N621" s="139" t="str">
        <f t="shared" si="129"/>
        <v/>
      </c>
      <c r="O621" s="139" t="str">
        <f t="shared" si="130"/>
        <v/>
      </c>
      <c r="P621" s="139" t="str">
        <f t="shared" si="131"/>
        <v/>
      </c>
      <c r="Q621" s="139" t="str">
        <f t="shared" si="132"/>
        <v/>
      </c>
      <c r="R621" s="140">
        <f t="shared" si="133"/>
        <v>0</v>
      </c>
      <c r="S621" s="141">
        <v>1</v>
      </c>
      <c r="T621" s="142"/>
    </row>
    <row r="622" spans="1:20">
      <c r="A622" s="135" t="s">
        <v>155</v>
      </c>
      <c r="B622" s="142"/>
      <c r="C622" s="137">
        <v>7</v>
      </c>
      <c r="D622" s="137">
        <v>0</v>
      </c>
      <c r="E622" s="137">
        <v>12</v>
      </c>
      <c r="F622" s="137">
        <v>0</v>
      </c>
      <c r="G622" s="137">
        <v>13</v>
      </c>
      <c r="H622" s="137">
        <v>0</v>
      </c>
      <c r="I622" s="137">
        <v>16</v>
      </c>
      <c r="J622" s="137">
        <v>0</v>
      </c>
      <c r="K622" s="138">
        <f t="shared" si="128"/>
        <v>8</v>
      </c>
      <c r="L622" s="138">
        <f t="shared" si="126"/>
        <v>8</v>
      </c>
      <c r="M622" s="136">
        <f t="shared" si="127"/>
        <v>0</v>
      </c>
      <c r="N622" s="139" t="str">
        <f t="shared" si="129"/>
        <v/>
      </c>
      <c r="O622" s="139" t="str">
        <f t="shared" si="130"/>
        <v/>
      </c>
      <c r="P622" s="139" t="str">
        <f t="shared" si="131"/>
        <v/>
      </c>
      <c r="Q622" s="139" t="str">
        <f t="shared" si="132"/>
        <v/>
      </c>
      <c r="R622" s="140">
        <f t="shared" si="133"/>
        <v>0</v>
      </c>
      <c r="S622" s="141">
        <v>1</v>
      </c>
      <c r="T622" s="142"/>
    </row>
    <row r="623" spans="1:20">
      <c r="A623" s="135" t="s">
        <v>156</v>
      </c>
      <c r="B623" s="142" t="s">
        <v>140</v>
      </c>
      <c r="C623" s="137"/>
      <c r="D623" s="137"/>
      <c r="E623" s="137"/>
      <c r="F623" s="137"/>
      <c r="G623" s="137"/>
      <c r="H623" s="137"/>
      <c r="I623" s="137"/>
      <c r="J623" s="137"/>
      <c r="K623" s="138">
        <f t="shared" si="128"/>
        <v>0</v>
      </c>
      <c r="L623" s="138">
        <f t="shared" si="126"/>
        <v>0</v>
      </c>
      <c r="M623" s="136">
        <f t="shared" si="127"/>
        <v>0</v>
      </c>
      <c r="N623" s="139" t="str">
        <f t="shared" si="129"/>
        <v/>
      </c>
      <c r="O623" s="139">
        <f t="shared" si="130"/>
        <v>0</v>
      </c>
      <c r="P623" s="139" t="str">
        <f t="shared" si="131"/>
        <v/>
      </c>
      <c r="Q623" s="139" t="str">
        <f t="shared" si="132"/>
        <v/>
      </c>
      <c r="R623" s="140">
        <f t="shared" si="133"/>
        <v>0</v>
      </c>
      <c r="S623" s="141"/>
      <c r="T623" s="142"/>
    </row>
    <row r="624" spans="1:20">
      <c r="A624" s="135" t="s">
        <v>157</v>
      </c>
      <c r="B624" s="142" t="s">
        <v>140</v>
      </c>
      <c r="C624" s="137"/>
      <c r="D624" s="137"/>
      <c r="E624" s="137"/>
      <c r="F624" s="137"/>
      <c r="G624" s="137"/>
      <c r="H624" s="137"/>
      <c r="I624" s="137"/>
      <c r="J624" s="137"/>
      <c r="K624" s="138">
        <f t="shared" si="128"/>
        <v>0</v>
      </c>
      <c r="L624" s="138">
        <f t="shared" si="126"/>
        <v>0</v>
      </c>
      <c r="M624" s="136">
        <f t="shared" si="127"/>
        <v>0</v>
      </c>
      <c r="N624" s="139" t="str">
        <f t="shared" si="129"/>
        <v/>
      </c>
      <c r="O624" s="139">
        <f t="shared" si="130"/>
        <v>0</v>
      </c>
      <c r="P624" s="139" t="str">
        <f t="shared" si="131"/>
        <v/>
      </c>
      <c r="Q624" s="139" t="str">
        <f t="shared" si="132"/>
        <v/>
      </c>
      <c r="R624" s="140">
        <f t="shared" si="133"/>
        <v>0</v>
      </c>
      <c r="S624" s="141"/>
      <c r="T624" s="142"/>
    </row>
    <row r="625" spans="1:28">
      <c r="A625" s="135" t="s">
        <v>158</v>
      </c>
      <c r="B625" s="142" t="s">
        <v>140</v>
      </c>
      <c r="C625" s="137"/>
      <c r="D625" s="137"/>
      <c r="E625" s="137"/>
      <c r="F625" s="137"/>
      <c r="G625" s="137"/>
      <c r="H625" s="137"/>
      <c r="I625" s="137"/>
      <c r="J625" s="137"/>
      <c r="K625" s="138">
        <f t="shared" si="128"/>
        <v>0</v>
      </c>
      <c r="L625" s="138">
        <f t="shared" si="126"/>
        <v>0</v>
      </c>
      <c r="M625" s="136">
        <f t="shared" si="127"/>
        <v>0</v>
      </c>
      <c r="N625" s="139" t="str">
        <f t="shared" si="129"/>
        <v/>
      </c>
      <c r="O625" s="139">
        <f t="shared" si="130"/>
        <v>0</v>
      </c>
      <c r="P625" s="139" t="str">
        <f t="shared" si="131"/>
        <v/>
      </c>
      <c r="Q625" s="139" t="str">
        <f t="shared" si="132"/>
        <v/>
      </c>
      <c r="R625" s="140">
        <f t="shared" si="133"/>
        <v>0</v>
      </c>
      <c r="S625" s="141"/>
      <c r="T625" s="142"/>
    </row>
    <row r="626" spans="1:28">
      <c r="A626" s="135" t="s">
        <v>159</v>
      </c>
      <c r="B626" s="142" t="s">
        <v>140</v>
      </c>
      <c r="C626" s="137"/>
      <c r="D626" s="137"/>
      <c r="E626" s="137"/>
      <c r="F626" s="137"/>
      <c r="G626" s="137"/>
      <c r="H626" s="137"/>
      <c r="I626" s="137"/>
      <c r="J626" s="137"/>
      <c r="K626" s="138">
        <f t="shared" si="128"/>
        <v>0</v>
      </c>
      <c r="L626" s="138">
        <f t="shared" si="126"/>
        <v>0</v>
      </c>
      <c r="M626" s="136">
        <f t="shared" si="127"/>
        <v>0</v>
      </c>
      <c r="N626" s="139" t="str">
        <f t="shared" si="129"/>
        <v/>
      </c>
      <c r="O626" s="139">
        <f t="shared" si="130"/>
        <v>0</v>
      </c>
      <c r="P626" s="139" t="str">
        <f t="shared" si="131"/>
        <v/>
      </c>
      <c r="Q626" s="139" t="str">
        <f t="shared" si="132"/>
        <v/>
      </c>
      <c r="R626" s="140">
        <f t="shared" si="133"/>
        <v>0</v>
      </c>
      <c r="S626" s="141"/>
      <c r="T626" s="142"/>
    </row>
    <row r="627" spans="1:28">
      <c r="A627" s="135" t="s">
        <v>160</v>
      </c>
      <c r="B627" s="142"/>
      <c r="C627" s="137">
        <v>12</v>
      </c>
      <c r="D627" s="137">
        <v>0</v>
      </c>
      <c r="E627" s="137">
        <v>18</v>
      </c>
      <c r="F627" s="137">
        <v>0</v>
      </c>
      <c r="G627" s="137">
        <v>19</v>
      </c>
      <c r="H627" s="137">
        <v>0</v>
      </c>
      <c r="I627" s="137">
        <v>21</v>
      </c>
      <c r="J627" s="137">
        <v>0</v>
      </c>
      <c r="K627" s="138">
        <f t="shared" si="128"/>
        <v>8</v>
      </c>
      <c r="L627" s="138">
        <f t="shared" si="126"/>
        <v>8</v>
      </c>
      <c r="M627" s="136">
        <f t="shared" si="127"/>
        <v>0</v>
      </c>
      <c r="N627" s="139" t="str">
        <f t="shared" si="129"/>
        <v/>
      </c>
      <c r="O627" s="139" t="str">
        <f t="shared" si="130"/>
        <v/>
      </c>
      <c r="P627" s="139" t="str">
        <f t="shared" si="131"/>
        <v/>
      </c>
      <c r="Q627" s="139" t="str">
        <f t="shared" si="132"/>
        <v/>
      </c>
      <c r="R627" s="140">
        <f t="shared" si="133"/>
        <v>0</v>
      </c>
      <c r="S627" s="141">
        <v>1</v>
      </c>
      <c r="T627" s="142"/>
    </row>
    <row r="628" spans="1:28">
      <c r="A628" s="135" t="s">
        <v>161</v>
      </c>
      <c r="B628" s="142"/>
      <c r="C628" s="137">
        <v>12</v>
      </c>
      <c r="D628" s="137">
        <v>0</v>
      </c>
      <c r="E628" s="137">
        <v>18</v>
      </c>
      <c r="F628" s="137">
        <v>0</v>
      </c>
      <c r="G628" s="137">
        <v>19</v>
      </c>
      <c r="H628" s="137">
        <v>0</v>
      </c>
      <c r="I628" s="137">
        <v>21</v>
      </c>
      <c r="J628" s="137">
        <v>0</v>
      </c>
      <c r="K628" s="138">
        <f t="shared" si="128"/>
        <v>8</v>
      </c>
      <c r="L628" s="138">
        <f t="shared" si="126"/>
        <v>8</v>
      </c>
      <c r="M628" s="136">
        <f t="shared" si="127"/>
        <v>0</v>
      </c>
      <c r="N628" s="139" t="str">
        <f t="shared" si="129"/>
        <v/>
      </c>
      <c r="O628" s="139" t="str">
        <f t="shared" si="130"/>
        <v/>
      </c>
      <c r="P628" s="139" t="str">
        <f t="shared" si="131"/>
        <v/>
      </c>
      <c r="Q628" s="139" t="str">
        <f t="shared" si="132"/>
        <v/>
      </c>
      <c r="R628" s="140">
        <f t="shared" si="133"/>
        <v>0</v>
      </c>
      <c r="S628" s="141">
        <v>1</v>
      </c>
      <c r="T628" s="142"/>
    </row>
    <row r="629" spans="1:28">
      <c r="A629" s="135" t="s">
        <v>162</v>
      </c>
      <c r="B629" s="142" t="s">
        <v>140</v>
      </c>
      <c r="C629" s="137"/>
      <c r="D629" s="137"/>
      <c r="E629" s="137"/>
      <c r="F629" s="137"/>
      <c r="G629" s="137"/>
      <c r="H629" s="137"/>
      <c r="I629" s="137"/>
      <c r="J629" s="137"/>
      <c r="K629" s="138">
        <f t="shared" si="128"/>
        <v>0</v>
      </c>
      <c r="L629" s="138">
        <f t="shared" si="126"/>
        <v>0</v>
      </c>
      <c r="M629" s="136">
        <f t="shared" si="127"/>
        <v>0</v>
      </c>
      <c r="N629" s="139" t="str">
        <f t="shared" si="129"/>
        <v/>
      </c>
      <c r="O629" s="139">
        <f t="shared" si="130"/>
        <v>0</v>
      </c>
      <c r="P629" s="139" t="str">
        <f t="shared" si="131"/>
        <v/>
      </c>
      <c r="Q629" s="139" t="str">
        <f t="shared" si="132"/>
        <v/>
      </c>
      <c r="R629" s="140">
        <f t="shared" si="133"/>
        <v>0</v>
      </c>
      <c r="S629" s="141"/>
      <c r="T629" s="142"/>
    </row>
    <row r="630" spans="1:28">
      <c r="A630" s="135" t="s">
        <v>163</v>
      </c>
      <c r="B630" s="142" t="s">
        <v>140</v>
      </c>
      <c r="C630" s="137"/>
      <c r="D630" s="137"/>
      <c r="E630" s="137"/>
      <c r="F630" s="137"/>
      <c r="G630" s="137"/>
      <c r="H630" s="137"/>
      <c r="I630" s="137"/>
      <c r="J630" s="137"/>
      <c r="K630" s="138">
        <f t="shared" si="128"/>
        <v>0</v>
      </c>
      <c r="L630" s="138">
        <f t="shared" si="126"/>
        <v>0</v>
      </c>
      <c r="M630" s="136">
        <f t="shared" si="127"/>
        <v>0</v>
      </c>
      <c r="N630" s="139" t="str">
        <f t="shared" si="129"/>
        <v/>
      </c>
      <c r="O630" s="139">
        <f t="shared" si="130"/>
        <v>0</v>
      </c>
      <c r="P630" s="139" t="str">
        <f t="shared" si="131"/>
        <v/>
      </c>
      <c r="Q630" s="139" t="str">
        <f t="shared" si="132"/>
        <v/>
      </c>
      <c r="R630" s="140">
        <f t="shared" si="133"/>
        <v>0</v>
      </c>
      <c r="S630" s="141"/>
      <c r="T630" s="142"/>
    </row>
    <row r="631" spans="1:28" s="168" customFormat="1">
      <c r="A631" s="160" t="s">
        <v>164</v>
      </c>
      <c r="B631" s="167"/>
      <c r="C631" s="162">
        <v>12</v>
      </c>
      <c r="D631" s="162">
        <v>0</v>
      </c>
      <c r="E631" s="162">
        <v>18</v>
      </c>
      <c r="F631" s="162">
        <v>0</v>
      </c>
      <c r="G631" s="162">
        <v>19</v>
      </c>
      <c r="H631" s="162">
        <v>0</v>
      </c>
      <c r="I631" s="162">
        <v>24</v>
      </c>
      <c r="J631" s="162">
        <v>0</v>
      </c>
      <c r="K631" s="163">
        <f t="shared" si="128"/>
        <v>11</v>
      </c>
      <c r="L631" s="163">
        <f t="shared" si="126"/>
        <v>8</v>
      </c>
      <c r="M631" s="161">
        <f t="shared" si="127"/>
        <v>3</v>
      </c>
      <c r="N631" s="164">
        <f t="shared" si="129"/>
        <v>1</v>
      </c>
      <c r="O631" s="164">
        <f t="shared" si="130"/>
        <v>2</v>
      </c>
      <c r="P631" s="164" t="str">
        <f t="shared" si="131"/>
        <v/>
      </c>
      <c r="Q631" s="164" t="str">
        <f t="shared" si="132"/>
        <v/>
      </c>
      <c r="R631" s="165">
        <f t="shared" si="133"/>
        <v>5.5</v>
      </c>
      <c r="S631" s="166">
        <v>1</v>
      </c>
      <c r="T631" s="167"/>
    </row>
    <row r="632" spans="1:28">
      <c r="A632" s="135" t="s">
        <v>165</v>
      </c>
      <c r="B632" s="142"/>
      <c r="C632" s="137">
        <v>12</v>
      </c>
      <c r="D632" s="137">
        <v>0</v>
      </c>
      <c r="E632" s="137">
        <v>18</v>
      </c>
      <c r="F632" s="137">
        <v>0</v>
      </c>
      <c r="G632" s="137">
        <v>19</v>
      </c>
      <c r="H632" s="137">
        <v>0</v>
      </c>
      <c r="I632" s="137">
        <v>21</v>
      </c>
      <c r="J632" s="137">
        <v>0</v>
      </c>
      <c r="K632" s="138">
        <f t="shared" si="128"/>
        <v>8</v>
      </c>
      <c r="L632" s="138">
        <f t="shared" si="126"/>
        <v>8</v>
      </c>
      <c r="M632" s="136">
        <f t="shared" si="127"/>
        <v>0</v>
      </c>
      <c r="N632" s="139" t="str">
        <f t="shared" si="129"/>
        <v/>
      </c>
      <c r="O632" s="139" t="str">
        <f t="shared" si="130"/>
        <v/>
      </c>
      <c r="P632" s="139" t="str">
        <f t="shared" si="131"/>
        <v/>
      </c>
      <c r="Q632" s="139" t="str">
        <f t="shared" si="132"/>
        <v/>
      </c>
      <c r="R632" s="140">
        <f t="shared" si="133"/>
        <v>0</v>
      </c>
      <c r="S632" s="141">
        <v>1</v>
      </c>
      <c r="T632" s="142"/>
    </row>
    <row r="633" spans="1:28">
      <c r="A633" s="135" t="s">
        <v>166</v>
      </c>
      <c r="B633" s="142"/>
      <c r="C633" s="137"/>
      <c r="D633" s="137"/>
      <c r="E633" s="137"/>
      <c r="F633" s="137"/>
      <c r="G633" s="137"/>
      <c r="H633" s="137"/>
      <c r="I633" s="137"/>
      <c r="J633" s="137"/>
      <c r="K633" s="138">
        <f t="shared" si="128"/>
        <v>0</v>
      </c>
      <c r="L633" s="138">
        <f t="shared" si="126"/>
        <v>0</v>
      </c>
      <c r="M633" s="136">
        <f t="shared" si="127"/>
        <v>0</v>
      </c>
      <c r="N633" s="139" t="str">
        <f t="shared" si="129"/>
        <v/>
      </c>
      <c r="O633" s="139" t="str">
        <f t="shared" si="130"/>
        <v/>
      </c>
      <c r="P633" s="139" t="str">
        <f t="shared" si="131"/>
        <v/>
      </c>
      <c r="Q633" s="139" t="str">
        <f t="shared" si="132"/>
        <v/>
      </c>
      <c r="R633" s="140">
        <f t="shared" si="133"/>
        <v>0</v>
      </c>
      <c r="S633" s="141"/>
      <c r="T633" s="142"/>
    </row>
    <row r="634" spans="1:28" ht="17.149999999999999" customHeight="1" thickBot="1">
      <c r="A634" s="143"/>
      <c r="B634" s="143"/>
      <c r="C634" s="144"/>
      <c r="D634" s="144"/>
      <c r="E634" s="144"/>
      <c r="F634" s="144"/>
      <c r="G634" s="144"/>
      <c r="H634" s="144"/>
      <c r="I634" s="144"/>
      <c r="J634" s="144"/>
      <c r="K634" s="260" t="s">
        <v>167</v>
      </c>
      <c r="L634" s="261"/>
      <c r="M634" s="262"/>
      <c r="N634" s="145">
        <f t="shared" ref="N634:S634" si="134">SUM(N603:N633)</f>
        <v>2</v>
      </c>
      <c r="O634" s="145">
        <f t="shared" si="134"/>
        <v>17.5</v>
      </c>
      <c r="P634" s="145">
        <f t="shared" si="134"/>
        <v>2</v>
      </c>
      <c r="Q634" s="145">
        <f t="shared" si="134"/>
        <v>2</v>
      </c>
      <c r="R634" s="145">
        <f t="shared" si="134"/>
        <v>52</v>
      </c>
      <c r="S634" s="145">
        <f t="shared" si="134"/>
        <v>21</v>
      </c>
      <c r="T634" s="145"/>
      <c r="U634" s="271"/>
      <c r="V634" s="272"/>
      <c r="W634" s="272"/>
      <c r="X634" s="272"/>
      <c r="Y634" s="272"/>
      <c r="Z634" s="272"/>
      <c r="AA634" s="272"/>
      <c r="AB634" s="272"/>
    </row>
    <row r="635" spans="1:28" ht="16" thickBot="1">
      <c r="A635" s="112"/>
      <c r="B635" s="112"/>
      <c r="K635" s="119"/>
      <c r="L635" s="119"/>
      <c r="M635" s="119"/>
      <c r="N635" s="146"/>
      <c r="O635" s="146"/>
      <c r="P635" s="146"/>
      <c r="Q635" s="146"/>
      <c r="R635" s="146"/>
      <c r="S635" s="146"/>
    </row>
    <row r="636" spans="1:28" ht="16" thickBot="1">
      <c r="A636" s="242" t="s">
        <v>116</v>
      </c>
      <c r="B636" s="243"/>
      <c r="C636" s="243"/>
      <c r="D636" s="243"/>
      <c r="E636" s="243"/>
      <c r="F636" s="243"/>
      <c r="G636" s="243"/>
      <c r="H636" s="243"/>
      <c r="I636" s="243"/>
      <c r="J636" s="243"/>
      <c r="K636" s="243"/>
      <c r="L636" s="243"/>
      <c r="M636" s="243"/>
      <c r="N636" s="243"/>
      <c r="O636" s="243"/>
      <c r="P636" s="243"/>
      <c r="Q636" s="243"/>
      <c r="R636" s="243"/>
      <c r="S636" s="243"/>
      <c r="T636" s="244"/>
    </row>
    <row r="637" spans="1:28">
      <c r="A637" s="245"/>
      <c r="B637" s="246"/>
      <c r="C637" s="113"/>
      <c r="D637" s="113"/>
      <c r="E637" s="113"/>
      <c r="F637" s="114"/>
      <c r="G637" s="114"/>
      <c r="H637" s="114"/>
      <c r="I637" s="114"/>
      <c r="J637" s="114"/>
      <c r="K637" s="114"/>
      <c r="L637" s="114"/>
      <c r="M637" s="113"/>
      <c r="N637" s="114"/>
      <c r="O637" s="114"/>
      <c r="P637" s="114"/>
      <c r="Q637" s="113"/>
      <c r="R637" s="115"/>
      <c r="S637" s="115"/>
      <c r="T637" s="116"/>
    </row>
    <row r="638" spans="1:28">
      <c r="A638" s="247" t="s">
        <v>117</v>
      </c>
      <c r="B638" s="248"/>
      <c r="C638" s="119" t="s">
        <v>118</v>
      </c>
      <c r="D638" s="249" t="s">
        <v>97</v>
      </c>
      <c r="E638" s="249"/>
      <c r="F638" s="249"/>
      <c r="G638" s="249"/>
      <c r="H638" s="249"/>
      <c r="I638" s="249"/>
      <c r="J638" s="249"/>
      <c r="K638" s="120"/>
      <c r="L638" s="120"/>
      <c r="M638" s="120"/>
      <c r="N638" s="120"/>
      <c r="O638" s="119"/>
      <c r="P638" s="120"/>
      <c r="R638" s="120"/>
      <c r="S638" s="120"/>
      <c r="T638" s="121"/>
    </row>
    <row r="639" spans="1:28">
      <c r="A639" s="117" t="s">
        <v>119</v>
      </c>
      <c r="B639" s="118"/>
      <c r="C639" s="119" t="s">
        <v>118</v>
      </c>
      <c r="D639" s="248"/>
      <c r="E639" s="248"/>
      <c r="F639" s="248"/>
      <c r="G639" s="248"/>
      <c r="H639" s="248"/>
      <c r="I639" s="248"/>
      <c r="J639" s="248"/>
      <c r="K639" s="120"/>
      <c r="L639" s="120"/>
      <c r="M639" s="120" t="s">
        <v>191</v>
      </c>
      <c r="O639" s="119"/>
      <c r="P639" s="120"/>
      <c r="Q639" s="120"/>
      <c r="R639" s="120"/>
      <c r="S639" s="122"/>
      <c r="T639" s="121"/>
    </row>
    <row r="640" spans="1:28">
      <c r="A640" s="117" t="s">
        <v>120</v>
      </c>
      <c r="B640" s="118"/>
      <c r="C640" s="119" t="s">
        <v>118</v>
      </c>
      <c r="D640" s="248" t="s">
        <v>98</v>
      </c>
      <c r="E640" s="248"/>
      <c r="F640" s="248"/>
      <c r="G640" s="248"/>
      <c r="H640" s="248"/>
      <c r="I640" s="248"/>
      <c r="J640" s="248"/>
      <c r="K640" s="120"/>
      <c r="L640" s="120"/>
      <c r="M640" s="120"/>
      <c r="N640" s="120"/>
      <c r="O640" s="119"/>
      <c r="P640" s="120"/>
      <c r="Q640" s="120"/>
      <c r="R640" s="120"/>
      <c r="S640" s="120"/>
      <c r="T640" s="121"/>
    </row>
    <row r="641" spans="1:20">
      <c r="A641" s="123" t="s">
        <v>121</v>
      </c>
      <c r="B641" s="124"/>
      <c r="C641" s="125" t="s">
        <v>118</v>
      </c>
      <c r="D641" s="250"/>
      <c r="E641" s="250"/>
      <c r="F641" s="250"/>
      <c r="G641" s="250"/>
      <c r="H641" s="250"/>
      <c r="I641" s="250"/>
      <c r="J641" s="250"/>
      <c r="K641" s="124"/>
      <c r="L641" s="124"/>
      <c r="M641" s="124"/>
      <c r="N641" s="124"/>
      <c r="O641" s="124"/>
      <c r="P641" s="124"/>
      <c r="Q641" s="124"/>
      <c r="R641" s="124"/>
      <c r="S641" s="124"/>
      <c r="T641" s="126"/>
    </row>
    <row r="642" spans="1:20" ht="16" thickBot="1">
      <c r="A642" s="127"/>
      <c r="B642" s="128"/>
      <c r="C642" s="129"/>
      <c r="D642" s="129"/>
      <c r="E642" s="129"/>
      <c r="F642" s="129"/>
      <c r="G642" s="129"/>
      <c r="H642" s="129"/>
      <c r="I642" s="129"/>
      <c r="J642" s="129"/>
      <c r="K642" s="129"/>
      <c r="L642" s="129"/>
      <c r="M642" s="128"/>
      <c r="N642" s="129"/>
      <c r="O642" s="129"/>
      <c r="P642" s="129"/>
      <c r="Q642" s="129"/>
      <c r="R642" s="129"/>
      <c r="S642" s="129"/>
      <c r="T642" s="130"/>
    </row>
    <row r="643" spans="1:20" ht="12.75" customHeight="1">
      <c r="A643" s="251" t="s">
        <v>122</v>
      </c>
      <c r="B643" s="253" t="s">
        <v>123</v>
      </c>
      <c r="C643" s="255" t="s">
        <v>124</v>
      </c>
      <c r="D643" s="256"/>
      <c r="E643" s="256"/>
      <c r="F643" s="257"/>
      <c r="G643" s="255" t="s">
        <v>125</v>
      </c>
      <c r="H643" s="256"/>
      <c r="I643" s="256"/>
      <c r="J643" s="257"/>
      <c r="K643" s="253" t="s">
        <v>126</v>
      </c>
      <c r="L643" s="253" t="s">
        <v>127</v>
      </c>
      <c r="M643" s="264" t="s">
        <v>128</v>
      </c>
      <c r="N643" s="266" t="s">
        <v>129</v>
      </c>
      <c r="O643" s="256"/>
      <c r="P643" s="256"/>
      <c r="Q643" s="267"/>
      <c r="R643" s="268" t="s">
        <v>130</v>
      </c>
      <c r="S643" s="131" t="s">
        <v>172</v>
      </c>
      <c r="T643" s="268" t="s">
        <v>132</v>
      </c>
    </row>
    <row r="644" spans="1:20" ht="16" thickBot="1">
      <c r="A644" s="252"/>
      <c r="B644" s="254"/>
      <c r="C644" s="258" t="s">
        <v>133</v>
      </c>
      <c r="D644" s="259"/>
      <c r="E644" s="258" t="s">
        <v>134</v>
      </c>
      <c r="F644" s="259"/>
      <c r="G644" s="258" t="s">
        <v>133</v>
      </c>
      <c r="H644" s="259"/>
      <c r="I644" s="258" t="s">
        <v>134</v>
      </c>
      <c r="J644" s="259"/>
      <c r="K644" s="254"/>
      <c r="L644" s="254"/>
      <c r="M644" s="265"/>
      <c r="N644" s="132">
        <v>1.5</v>
      </c>
      <c r="O644" s="133">
        <v>2</v>
      </c>
      <c r="P644" s="133">
        <v>3</v>
      </c>
      <c r="Q644" s="134">
        <v>4</v>
      </c>
      <c r="R644" s="269"/>
      <c r="S644" s="156">
        <v>15000</v>
      </c>
      <c r="T644" s="269"/>
    </row>
    <row r="645" spans="1:20">
      <c r="A645" s="135" t="s">
        <v>135</v>
      </c>
      <c r="B645" s="136"/>
      <c r="C645" s="137">
        <v>7</v>
      </c>
      <c r="D645" s="137">
        <v>0</v>
      </c>
      <c r="E645" s="137">
        <v>12</v>
      </c>
      <c r="F645" s="137">
        <v>0</v>
      </c>
      <c r="G645" s="137">
        <v>13</v>
      </c>
      <c r="H645" s="137">
        <v>0</v>
      </c>
      <c r="I645" s="137">
        <v>16</v>
      </c>
      <c r="J645" s="137">
        <v>0</v>
      </c>
      <c r="K645" s="138">
        <f>((((E645-C645)*60)+(F645-D645))/60)+((((I645-G645)*60)+(J645-H645))/60)</f>
        <v>8</v>
      </c>
      <c r="L645" s="138">
        <f>IF(K645=0,0,IF(OR(B645="H",B645="OFF"),K645,IF(B645="",8,0)))</f>
        <v>8</v>
      </c>
      <c r="M645" s="136">
        <f>IF(AND(B645="",K645&lt;=8),0,IF(AND(B645="",K645&gt;8),K645-L645,IF(OR(B645="H",B645="OFF"),L645,0)))</f>
        <v>0</v>
      </c>
      <c r="N645" s="139" t="str">
        <f>IF(M645=0,"",IF(AND(B645="",L645=8,M645&lt;=1),M645,IF(AND(M645&gt;1,B645=""),1,"")))</f>
        <v/>
      </c>
      <c r="O645" s="139" t="str">
        <f>IF(AND(B645="",M645&gt;1),M645-N645,IF(AND(B645="H",M645&lt;=5),M645,IF(AND(B645="OFF",M645&lt;=7),M645,IF(AND(B645="H",M645&gt;5),5,IF(AND(B645="OFF",M645&gt;7),7,"")))))</f>
        <v/>
      </c>
      <c r="P645" s="139" t="str">
        <f>IF(AND(B645="OFF",M645&gt;=8),1,IF(AND(B645="H",M645&gt;=6),1,""))</f>
        <v/>
      </c>
      <c r="Q645" s="139" t="str">
        <f>IF(AND(B645="H",M645&gt;=6),M645-6,IF(AND(B645="OFF",M645&gt;8),M645-8,""))</f>
        <v/>
      </c>
      <c r="R645" s="140">
        <f>(IF(N645="",0,(N645*$N$10)))+(IF(O645="",0,(O645*$O$10)))+(IF(P645="",0,(P645*$P$10)))+(IF(Q645="",0,(Q645*$Q$10)))</f>
        <v>0</v>
      </c>
      <c r="S645" s="141">
        <v>1</v>
      </c>
      <c r="T645" s="142"/>
    </row>
    <row r="646" spans="1:20">
      <c r="A646" s="135" t="s">
        <v>136</v>
      </c>
      <c r="B646" s="136"/>
      <c r="C646" s="137">
        <v>7</v>
      </c>
      <c r="D646" s="137">
        <v>0</v>
      </c>
      <c r="E646" s="137">
        <v>12</v>
      </c>
      <c r="F646" s="137">
        <v>0</v>
      </c>
      <c r="G646" s="137">
        <v>13</v>
      </c>
      <c r="H646" s="137">
        <v>0</v>
      </c>
      <c r="I646" s="137">
        <v>16</v>
      </c>
      <c r="J646" s="137">
        <v>0</v>
      </c>
      <c r="K646" s="138">
        <f>((((E646-C646)*60)+(F646-D646))/60)+((((I646-G646)*60)+(J646-H646))/60)</f>
        <v>8</v>
      </c>
      <c r="L646" s="138">
        <f t="shared" ref="L646:L675" si="135">IF(K646=0,0,IF(OR(B646="H",B646="OFF"),K646,IF(B646="",8,0)))</f>
        <v>8</v>
      </c>
      <c r="M646" s="136">
        <f t="shared" ref="M646:M675" si="136">IF(AND(B646="",K646&lt;=8),0,IF(AND(B646="",K646&gt;8),K646-L646,IF(OR(B646="H",B646="OFF"),L646,0)))</f>
        <v>0</v>
      </c>
      <c r="N646" s="139" t="str">
        <f>IF(M646=0,"",IF(AND(B646="",L646=8,M646&lt;=1),M646,IF(AND(M646&gt;1,B646=""),1,"")))</f>
        <v/>
      </c>
      <c r="O646" s="139" t="str">
        <f>IF(AND(B646="",M646&gt;1),M646-N646,IF(AND(B646="H",M646&lt;=5),M646,IF(AND(B646="OFF",M646&lt;=7),M646,IF(AND(B646="H",M646&gt;5),5,IF(AND(B646="OFF",M646&gt;7),7,"")))))</f>
        <v/>
      </c>
      <c r="P646" s="139" t="str">
        <f>IF(AND(B646="OFF",M646&gt;=8),1,IF(AND(B646="H",M646&gt;=6),1,""))</f>
        <v/>
      </c>
      <c r="Q646" s="139" t="str">
        <f>IF(AND(B646="H",M646&gt;=6),M646-6,IF(AND(B646="OFF",M646&gt;8),M646-8,""))</f>
        <v/>
      </c>
      <c r="R646" s="140">
        <f>(IF(N646="",0,(N646*$N$10)))+(IF(O646="",0,(O646*$O$10)))+(IF(P646="",0,(P646*$P$10)))+(IF(Q646="",0,(Q646*$Q$10)))</f>
        <v>0</v>
      </c>
      <c r="S646" s="141">
        <v>1</v>
      </c>
      <c r="T646" s="142"/>
    </row>
    <row r="647" spans="1:20">
      <c r="A647" s="135" t="s">
        <v>137</v>
      </c>
      <c r="B647" s="136"/>
      <c r="C647" s="137">
        <v>7</v>
      </c>
      <c r="D647" s="137">
        <v>0</v>
      </c>
      <c r="E647" s="137">
        <v>12</v>
      </c>
      <c r="F647" s="137">
        <v>0</v>
      </c>
      <c r="G647" s="137">
        <v>13</v>
      </c>
      <c r="H647" s="137">
        <v>0</v>
      </c>
      <c r="I647" s="137">
        <v>16</v>
      </c>
      <c r="J647" s="137">
        <v>0</v>
      </c>
      <c r="K647" s="138">
        <f t="shared" ref="K647:K675" si="137">((((E647-C647)*60)+(F647-D647))/60)+((((I647-G647)*60)+(J647-H647))/60)</f>
        <v>8</v>
      </c>
      <c r="L647" s="138">
        <f t="shared" si="135"/>
        <v>8</v>
      </c>
      <c r="M647" s="136">
        <f t="shared" si="136"/>
        <v>0</v>
      </c>
      <c r="N647" s="139" t="str">
        <f t="shared" ref="N647:N675" si="138">IF(M647=0,"",IF(AND(B647="",L647=8,M647&lt;=1),M647,IF(AND(M647&gt;1,B647=""),1,"")))</f>
        <v/>
      </c>
      <c r="O647" s="139" t="str">
        <f t="shared" ref="O647:O675" si="139">IF(AND(B647="",M647&gt;1),M647-N647,IF(AND(B647="H",M647&lt;=5),M647,IF(AND(B647="OFF",M647&lt;=7),M647,IF(AND(B647="H",M647&gt;5),5,IF(AND(B647="OFF",M647&gt;7),7,"")))))</f>
        <v/>
      </c>
      <c r="P647" s="139" t="str">
        <f t="shared" ref="P647:P675" si="140">IF(AND(B647="OFF",M647&gt;=8),1,IF(AND(B647="H",M647&gt;=6),1,""))</f>
        <v/>
      </c>
      <c r="Q647" s="139" t="str">
        <f t="shared" ref="Q647:Q675" si="141">IF(AND(B647="H",M647&gt;=6),M647-6,IF(AND(B647="OFF",M647&gt;8),M647-8,""))</f>
        <v/>
      </c>
      <c r="R647" s="140">
        <f t="shared" ref="R647:R675" si="142">(IF(N647="",0,(N647*$N$10)))+(IF(O647="",0,(O647*$O$10)))+(IF(P647="",0,(P647*$P$10)))+(IF(Q647="",0,(Q647*$Q$10)))</f>
        <v>0</v>
      </c>
      <c r="S647" s="141">
        <v>1</v>
      </c>
      <c r="T647" s="142"/>
    </row>
    <row r="648" spans="1:20">
      <c r="A648" s="135" t="s">
        <v>138</v>
      </c>
      <c r="B648" s="136"/>
      <c r="C648" s="137">
        <v>7</v>
      </c>
      <c r="D648" s="137">
        <v>0</v>
      </c>
      <c r="E648" s="137">
        <v>12</v>
      </c>
      <c r="F648" s="137">
        <v>0</v>
      </c>
      <c r="G648" s="137">
        <v>13</v>
      </c>
      <c r="H648" s="137">
        <v>0</v>
      </c>
      <c r="I648" s="137">
        <v>16</v>
      </c>
      <c r="J648" s="137">
        <v>0</v>
      </c>
      <c r="K648" s="138">
        <f t="shared" si="137"/>
        <v>8</v>
      </c>
      <c r="L648" s="138">
        <f t="shared" si="135"/>
        <v>8</v>
      </c>
      <c r="M648" s="136">
        <f t="shared" si="136"/>
        <v>0</v>
      </c>
      <c r="N648" s="139" t="str">
        <f t="shared" si="138"/>
        <v/>
      </c>
      <c r="O648" s="139" t="str">
        <f t="shared" si="139"/>
        <v/>
      </c>
      <c r="P648" s="139" t="str">
        <f t="shared" si="140"/>
        <v/>
      </c>
      <c r="Q648" s="139" t="str">
        <f t="shared" si="141"/>
        <v/>
      </c>
      <c r="R648" s="140">
        <f t="shared" si="142"/>
        <v>0</v>
      </c>
      <c r="S648" s="141">
        <v>1</v>
      </c>
      <c r="T648" s="142"/>
    </row>
    <row r="649" spans="1:20">
      <c r="A649" s="135" t="s">
        <v>139</v>
      </c>
      <c r="B649" s="136" t="s">
        <v>140</v>
      </c>
      <c r="C649" s="137"/>
      <c r="D649" s="137"/>
      <c r="E649" s="137"/>
      <c r="F649" s="137"/>
      <c r="G649" s="137"/>
      <c r="H649" s="137"/>
      <c r="I649" s="137"/>
      <c r="J649" s="137"/>
      <c r="K649" s="138">
        <f t="shared" si="137"/>
        <v>0</v>
      </c>
      <c r="L649" s="138">
        <f t="shared" si="135"/>
        <v>0</v>
      </c>
      <c r="M649" s="136">
        <f t="shared" si="136"/>
        <v>0</v>
      </c>
      <c r="N649" s="139" t="str">
        <f t="shared" si="138"/>
        <v/>
      </c>
      <c r="O649" s="139">
        <f t="shared" si="139"/>
        <v>0</v>
      </c>
      <c r="P649" s="139" t="str">
        <f t="shared" si="140"/>
        <v/>
      </c>
      <c r="Q649" s="139" t="str">
        <f t="shared" si="141"/>
        <v/>
      </c>
      <c r="R649" s="140">
        <f t="shared" si="142"/>
        <v>0</v>
      </c>
      <c r="S649" s="141"/>
      <c r="T649" s="142"/>
    </row>
    <row r="650" spans="1:20">
      <c r="A650" s="135" t="s">
        <v>141</v>
      </c>
      <c r="B650" s="136" t="s">
        <v>140</v>
      </c>
      <c r="C650" s="137"/>
      <c r="D650" s="137"/>
      <c r="E650" s="137"/>
      <c r="F650" s="137"/>
      <c r="G650" s="137"/>
      <c r="H650" s="137"/>
      <c r="I650" s="137"/>
      <c r="J650" s="137"/>
      <c r="K650" s="138">
        <f t="shared" si="137"/>
        <v>0</v>
      </c>
      <c r="L650" s="138">
        <f t="shared" si="135"/>
        <v>0</v>
      </c>
      <c r="M650" s="136">
        <f t="shared" si="136"/>
        <v>0</v>
      </c>
      <c r="N650" s="139" t="str">
        <f t="shared" si="138"/>
        <v/>
      </c>
      <c r="O650" s="139">
        <f t="shared" si="139"/>
        <v>0</v>
      </c>
      <c r="P650" s="139" t="str">
        <f t="shared" si="140"/>
        <v/>
      </c>
      <c r="Q650" s="139" t="str">
        <f t="shared" si="141"/>
        <v/>
      </c>
      <c r="R650" s="140">
        <f t="shared" si="142"/>
        <v>0</v>
      </c>
      <c r="S650" s="141"/>
      <c r="T650" s="142"/>
    </row>
    <row r="651" spans="1:20">
      <c r="A651" s="135" t="s">
        <v>142</v>
      </c>
      <c r="B651" s="136" t="s">
        <v>140</v>
      </c>
      <c r="C651" s="137"/>
      <c r="D651" s="137"/>
      <c r="E651" s="137"/>
      <c r="F651" s="137"/>
      <c r="G651" s="137"/>
      <c r="H651" s="137"/>
      <c r="I651" s="137"/>
      <c r="J651" s="137"/>
      <c r="K651" s="138">
        <f t="shared" si="137"/>
        <v>0</v>
      </c>
      <c r="L651" s="138">
        <f t="shared" si="135"/>
        <v>0</v>
      </c>
      <c r="M651" s="136">
        <f t="shared" si="136"/>
        <v>0</v>
      </c>
      <c r="N651" s="139" t="str">
        <f t="shared" si="138"/>
        <v/>
      </c>
      <c r="O651" s="139">
        <f t="shared" si="139"/>
        <v>0</v>
      </c>
      <c r="P651" s="139" t="str">
        <f t="shared" si="140"/>
        <v/>
      </c>
      <c r="Q651" s="139" t="str">
        <f t="shared" si="141"/>
        <v/>
      </c>
      <c r="R651" s="140">
        <f t="shared" si="142"/>
        <v>0</v>
      </c>
      <c r="S651" s="141"/>
      <c r="T651" s="142"/>
    </row>
    <row r="652" spans="1:20">
      <c r="A652" s="135" t="s">
        <v>143</v>
      </c>
      <c r="B652" s="136"/>
      <c r="C652" s="137">
        <v>7</v>
      </c>
      <c r="D652" s="137">
        <v>0</v>
      </c>
      <c r="E652" s="137">
        <v>12</v>
      </c>
      <c r="F652" s="137">
        <v>0</v>
      </c>
      <c r="G652" s="137">
        <v>13</v>
      </c>
      <c r="H652" s="137">
        <v>0</v>
      </c>
      <c r="I652" s="137">
        <v>16</v>
      </c>
      <c r="J652" s="137">
        <v>0</v>
      </c>
      <c r="K652" s="138">
        <f t="shared" si="137"/>
        <v>8</v>
      </c>
      <c r="L652" s="138">
        <f t="shared" si="135"/>
        <v>8</v>
      </c>
      <c r="M652" s="136">
        <f t="shared" si="136"/>
        <v>0</v>
      </c>
      <c r="N652" s="139" t="str">
        <f t="shared" si="138"/>
        <v/>
      </c>
      <c r="O652" s="139" t="str">
        <f t="shared" si="139"/>
        <v/>
      </c>
      <c r="P652" s="139" t="str">
        <f t="shared" si="140"/>
        <v/>
      </c>
      <c r="Q652" s="139" t="str">
        <f t="shared" si="141"/>
        <v/>
      </c>
      <c r="R652" s="140">
        <f t="shared" si="142"/>
        <v>0</v>
      </c>
      <c r="S652" s="141">
        <v>1</v>
      </c>
      <c r="T652" s="142"/>
    </row>
    <row r="653" spans="1:20">
      <c r="A653" s="135" t="s">
        <v>144</v>
      </c>
      <c r="B653" s="136"/>
      <c r="C653" s="137">
        <v>7</v>
      </c>
      <c r="D653" s="137">
        <v>0</v>
      </c>
      <c r="E653" s="137">
        <v>12</v>
      </c>
      <c r="F653" s="137">
        <v>0</v>
      </c>
      <c r="G653" s="137">
        <v>13</v>
      </c>
      <c r="H653" s="137">
        <v>0</v>
      </c>
      <c r="I653" s="137">
        <v>16</v>
      </c>
      <c r="J653" s="137">
        <v>0</v>
      </c>
      <c r="K653" s="138">
        <f t="shared" si="137"/>
        <v>8</v>
      </c>
      <c r="L653" s="138">
        <f t="shared" si="135"/>
        <v>8</v>
      </c>
      <c r="M653" s="136">
        <f t="shared" si="136"/>
        <v>0</v>
      </c>
      <c r="N653" s="139" t="str">
        <f t="shared" si="138"/>
        <v/>
      </c>
      <c r="O653" s="139" t="str">
        <f t="shared" si="139"/>
        <v/>
      </c>
      <c r="P653" s="139" t="str">
        <f t="shared" si="140"/>
        <v/>
      </c>
      <c r="Q653" s="139" t="str">
        <f t="shared" si="141"/>
        <v/>
      </c>
      <c r="R653" s="140">
        <f t="shared" si="142"/>
        <v>0</v>
      </c>
      <c r="S653" s="141">
        <v>1</v>
      </c>
      <c r="T653" s="142"/>
    </row>
    <row r="654" spans="1:20">
      <c r="A654" s="135" t="s">
        <v>145</v>
      </c>
      <c r="B654" s="136"/>
      <c r="C654" s="137">
        <v>7</v>
      </c>
      <c r="D654" s="137">
        <v>0</v>
      </c>
      <c r="E654" s="137">
        <v>12</v>
      </c>
      <c r="F654" s="137">
        <v>0</v>
      </c>
      <c r="G654" s="137">
        <v>13</v>
      </c>
      <c r="H654" s="137">
        <v>0</v>
      </c>
      <c r="I654" s="137">
        <v>16</v>
      </c>
      <c r="J654" s="137">
        <v>0</v>
      </c>
      <c r="K654" s="138">
        <f t="shared" si="137"/>
        <v>8</v>
      </c>
      <c r="L654" s="138">
        <f t="shared" si="135"/>
        <v>8</v>
      </c>
      <c r="M654" s="136">
        <f t="shared" si="136"/>
        <v>0</v>
      </c>
      <c r="N654" s="139" t="str">
        <f t="shared" si="138"/>
        <v/>
      </c>
      <c r="O654" s="139" t="str">
        <f t="shared" si="139"/>
        <v/>
      </c>
      <c r="P654" s="139" t="str">
        <f t="shared" si="140"/>
        <v/>
      </c>
      <c r="Q654" s="139" t="str">
        <f t="shared" si="141"/>
        <v/>
      </c>
      <c r="R654" s="140">
        <f t="shared" si="142"/>
        <v>0</v>
      </c>
      <c r="S654" s="141">
        <v>1</v>
      </c>
      <c r="T654" s="142"/>
    </row>
    <row r="655" spans="1:20">
      <c r="A655" s="135" t="s">
        <v>146</v>
      </c>
      <c r="B655" s="136"/>
      <c r="C655" s="137">
        <v>7</v>
      </c>
      <c r="D655" s="137">
        <v>0</v>
      </c>
      <c r="E655" s="137">
        <v>12</v>
      </c>
      <c r="F655" s="137">
        <v>0</v>
      </c>
      <c r="G655" s="137">
        <v>13</v>
      </c>
      <c r="H655" s="137">
        <v>0</v>
      </c>
      <c r="I655" s="137">
        <v>16</v>
      </c>
      <c r="J655" s="137">
        <v>0</v>
      </c>
      <c r="K655" s="138">
        <f t="shared" si="137"/>
        <v>8</v>
      </c>
      <c r="L655" s="138">
        <f t="shared" si="135"/>
        <v>8</v>
      </c>
      <c r="M655" s="136">
        <f t="shared" si="136"/>
        <v>0</v>
      </c>
      <c r="N655" s="139" t="str">
        <f t="shared" si="138"/>
        <v/>
      </c>
      <c r="O655" s="139" t="str">
        <f t="shared" si="139"/>
        <v/>
      </c>
      <c r="P655" s="139" t="str">
        <f t="shared" si="140"/>
        <v/>
      </c>
      <c r="Q655" s="139" t="str">
        <f t="shared" si="141"/>
        <v/>
      </c>
      <c r="R655" s="140">
        <f t="shared" si="142"/>
        <v>0</v>
      </c>
      <c r="S655" s="141">
        <v>1</v>
      </c>
      <c r="T655" s="142"/>
    </row>
    <row r="656" spans="1:20">
      <c r="A656" s="135" t="s">
        <v>147</v>
      </c>
      <c r="B656" s="136"/>
      <c r="C656" s="137">
        <v>7</v>
      </c>
      <c r="D656" s="137">
        <v>0</v>
      </c>
      <c r="E656" s="137">
        <v>12</v>
      </c>
      <c r="F656" s="137">
        <v>0</v>
      </c>
      <c r="G656" s="137">
        <v>13</v>
      </c>
      <c r="H656" s="137">
        <v>0</v>
      </c>
      <c r="I656" s="137">
        <v>16</v>
      </c>
      <c r="J656" s="137">
        <v>0</v>
      </c>
      <c r="K656" s="138">
        <f t="shared" si="137"/>
        <v>8</v>
      </c>
      <c r="L656" s="138">
        <f t="shared" si="135"/>
        <v>8</v>
      </c>
      <c r="M656" s="136">
        <f t="shared" si="136"/>
        <v>0</v>
      </c>
      <c r="N656" s="139" t="str">
        <f t="shared" si="138"/>
        <v/>
      </c>
      <c r="O656" s="139" t="str">
        <f t="shared" si="139"/>
        <v/>
      </c>
      <c r="P656" s="139" t="str">
        <f t="shared" si="140"/>
        <v/>
      </c>
      <c r="Q656" s="139" t="str">
        <f t="shared" si="141"/>
        <v/>
      </c>
      <c r="R656" s="140">
        <f t="shared" si="142"/>
        <v>0</v>
      </c>
      <c r="S656" s="141">
        <v>1</v>
      </c>
      <c r="T656" s="142"/>
    </row>
    <row r="657" spans="1:20" s="168" customFormat="1">
      <c r="A657" s="160" t="s">
        <v>148</v>
      </c>
      <c r="B657" s="161" t="s">
        <v>140</v>
      </c>
      <c r="C657" s="162">
        <v>7</v>
      </c>
      <c r="D657" s="162">
        <v>0</v>
      </c>
      <c r="E657" s="162">
        <v>12</v>
      </c>
      <c r="F657" s="162">
        <v>0</v>
      </c>
      <c r="G657" s="162">
        <v>13</v>
      </c>
      <c r="H657" s="162">
        <v>0</v>
      </c>
      <c r="I657" s="162">
        <v>19</v>
      </c>
      <c r="J657" s="162">
        <v>0</v>
      </c>
      <c r="K657" s="163">
        <f t="shared" si="137"/>
        <v>11</v>
      </c>
      <c r="L657" s="163">
        <f t="shared" si="135"/>
        <v>11</v>
      </c>
      <c r="M657" s="161">
        <f t="shared" si="136"/>
        <v>11</v>
      </c>
      <c r="N657" s="164" t="str">
        <f t="shared" si="138"/>
        <v/>
      </c>
      <c r="O657" s="164">
        <f t="shared" si="139"/>
        <v>7</v>
      </c>
      <c r="P657" s="164">
        <f t="shared" si="140"/>
        <v>1</v>
      </c>
      <c r="Q657" s="164">
        <f t="shared" si="141"/>
        <v>3</v>
      </c>
      <c r="R657" s="165">
        <f t="shared" si="142"/>
        <v>29</v>
      </c>
      <c r="S657" s="166">
        <v>1</v>
      </c>
      <c r="T657" s="167"/>
    </row>
    <row r="658" spans="1:20">
      <c r="A658" s="135" t="s">
        <v>149</v>
      </c>
      <c r="B658" s="136" t="s">
        <v>140</v>
      </c>
      <c r="C658" s="137"/>
      <c r="D658" s="137"/>
      <c r="E658" s="137"/>
      <c r="F658" s="137"/>
      <c r="G658" s="137"/>
      <c r="H658" s="137"/>
      <c r="I658" s="137"/>
      <c r="J658" s="137"/>
      <c r="K658" s="138">
        <f t="shared" si="137"/>
        <v>0</v>
      </c>
      <c r="L658" s="138">
        <f t="shared" si="135"/>
        <v>0</v>
      </c>
      <c r="M658" s="136">
        <f t="shared" si="136"/>
        <v>0</v>
      </c>
      <c r="N658" s="139" t="str">
        <f t="shared" si="138"/>
        <v/>
      </c>
      <c r="O658" s="139">
        <f t="shared" si="139"/>
        <v>0</v>
      </c>
      <c r="P658" s="139" t="str">
        <f t="shared" si="140"/>
        <v/>
      </c>
      <c r="Q658" s="139" t="str">
        <f t="shared" si="141"/>
        <v/>
      </c>
      <c r="R658" s="140">
        <f t="shared" si="142"/>
        <v>0</v>
      </c>
      <c r="S658" s="141"/>
      <c r="T658" s="142"/>
    </row>
    <row r="659" spans="1:20">
      <c r="A659" s="135" t="s">
        <v>150</v>
      </c>
      <c r="B659" s="136"/>
      <c r="C659" s="137">
        <v>7</v>
      </c>
      <c r="D659" s="137">
        <v>0</v>
      </c>
      <c r="E659" s="137">
        <v>12</v>
      </c>
      <c r="F659" s="137">
        <v>0</v>
      </c>
      <c r="G659" s="137">
        <v>13</v>
      </c>
      <c r="H659" s="137">
        <v>0</v>
      </c>
      <c r="I659" s="137">
        <v>16</v>
      </c>
      <c r="J659" s="137">
        <v>0</v>
      </c>
      <c r="K659" s="138">
        <f t="shared" si="137"/>
        <v>8</v>
      </c>
      <c r="L659" s="138">
        <f t="shared" si="135"/>
        <v>8</v>
      </c>
      <c r="M659" s="136">
        <f t="shared" si="136"/>
        <v>0</v>
      </c>
      <c r="N659" s="139" t="str">
        <f t="shared" si="138"/>
        <v/>
      </c>
      <c r="O659" s="139" t="str">
        <f t="shared" si="139"/>
        <v/>
      </c>
      <c r="P659" s="139" t="str">
        <f t="shared" si="140"/>
        <v/>
      </c>
      <c r="Q659" s="139" t="str">
        <f t="shared" si="141"/>
        <v/>
      </c>
      <c r="R659" s="140">
        <f t="shared" si="142"/>
        <v>0</v>
      </c>
      <c r="S659" s="141">
        <v>1</v>
      </c>
      <c r="T659" s="142"/>
    </row>
    <row r="660" spans="1:20">
      <c r="A660" s="135" t="s">
        <v>151</v>
      </c>
      <c r="B660" s="136"/>
      <c r="C660" s="137">
        <v>7</v>
      </c>
      <c r="D660" s="137">
        <v>0</v>
      </c>
      <c r="E660" s="137">
        <v>12</v>
      </c>
      <c r="F660" s="137">
        <v>0</v>
      </c>
      <c r="G660" s="137">
        <v>13</v>
      </c>
      <c r="H660" s="137">
        <v>0</v>
      </c>
      <c r="I660" s="137">
        <v>16</v>
      </c>
      <c r="J660" s="137">
        <v>0</v>
      </c>
      <c r="K660" s="138">
        <f t="shared" si="137"/>
        <v>8</v>
      </c>
      <c r="L660" s="138">
        <f t="shared" si="135"/>
        <v>8</v>
      </c>
      <c r="M660" s="136">
        <f t="shared" si="136"/>
        <v>0</v>
      </c>
      <c r="N660" s="139" t="str">
        <f t="shared" si="138"/>
        <v/>
      </c>
      <c r="O660" s="139" t="str">
        <f t="shared" si="139"/>
        <v/>
      </c>
      <c r="P660" s="139" t="str">
        <f t="shared" si="140"/>
        <v/>
      </c>
      <c r="Q660" s="139" t="str">
        <f t="shared" si="141"/>
        <v/>
      </c>
      <c r="R660" s="140">
        <f t="shared" si="142"/>
        <v>0</v>
      </c>
      <c r="S660" s="141">
        <v>1</v>
      </c>
      <c r="T660" s="142"/>
    </row>
    <row r="661" spans="1:20">
      <c r="A661" s="135" t="s">
        <v>152</v>
      </c>
      <c r="B661" s="136"/>
      <c r="C661" s="137">
        <v>7</v>
      </c>
      <c r="D661" s="137">
        <v>0</v>
      </c>
      <c r="E661" s="137">
        <v>12</v>
      </c>
      <c r="F661" s="137">
        <v>0</v>
      </c>
      <c r="G661" s="137">
        <v>13</v>
      </c>
      <c r="H661" s="137">
        <v>0</v>
      </c>
      <c r="I661" s="137">
        <v>16</v>
      </c>
      <c r="J661" s="137">
        <v>0</v>
      </c>
      <c r="K661" s="138">
        <f t="shared" si="137"/>
        <v>8</v>
      </c>
      <c r="L661" s="138">
        <f t="shared" si="135"/>
        <v>8</v>
      </c>
      <c r="M661" s="136">
        <f t="shared" si="136"/>
        <v>0</v>
      </c>
      <c r="N661" s="139" t="str">
        <f t="shared" si="138"/>
        <v/>
      </c>
      <c r="O661" s="139" t="str">
        <f t="shared" si="139"/>
        <v/>
      </c>
      <c r="P661" s="139" t="str">
        <f t="shared" si="140"/>
        <v/>
      </c>
      <c r="Q661" s="139" t="str">
        <f t="shared" si="141"/>
        <v/>
      </c>
      <c r="R661" s="140">
        <f t="shared" si="142"/>
        <v>0</v>
      </c>
      <c r="S661" s="141">
        <v>1</v>
      </c>
      <c r="T661" s="142"/>
    </row>
    <row r="662" spans="1:20">
      <c r="A662" s="135" t="s">
        <v>153</v>
      </c>
      <c r="B662" s="136"/>
      <c r="C662" s="137">
        <v>7</v>
      </c>
      <c r="D662" s="137">
        <v>0</v>
      </c>
      <c r="E662" s="137">
        <v>12</v>
      </c>
      <c r="F662" s="137">
        <v>0</v>
      </c>
      <c r="G662" s="137">
        <v>13</v>
      </c>
      <c r="H662" s="137">
        <v>0</v>
      </c>
      <c r="I662" s="137">
        <v>16</v>
      </c>
      <c r="J662" s="137">
        <v>0</v>
      </c>
      <c r="K662" s="138">
        <f t="shared" si="137"/>
        <v>8</v>
      </c>
      <c r="L662" s="138">
        <f t="shared" si="135"/>
        <v>8</v>
      </c>
      <c r="M662" s="136">
        <f t="shared" si="136"/>
        <v>0</v>
      </c>
      <c r="N662" s="139" t="str">
        <f t="shared" si="138"/>
        <v/>
      </c>
      <c r="O662" s="139" t="str">
        <f t="shared" si="139"/>
        <v/>
      </c>
      <c r="P662" s="139" t="str">
        <f t="shared" si="140"/>
        <v/>
      </c>
      <c r="Q662" s="139" t="str">
        <f t="shared" si="141"/>
        <v/>
      </c>
      <c r="R662" s="140">
        <f t="shared" si="142"/>
        <v>0</v>
      </c>
      <c r="S662" s="141">
        <v>1</v>
      </c>
      <c r="T662" s="142"/>
    </row>
    <row r="663" spans="1:20">
      <c r="A663" s="135" t="s">
        <v>154</v>
      </c>
      <c r="B663" s="136"/>
      <c r="C663" s="137">
        <v>7</v>
      </c>
      <c r="D663" s="137">
        <v>0</v>
      </c>
      <c r="E663" s="137">
        <v>12</v>
      </c>
      <c r="F663" s="137">
        <v>0</v>
      </c>
      <c r="G663" s="137">
        <v>13</v>
      </c>
      <c r="H663" s="137">
        <v>0</v>
      </c>
      <c r="I663" s="137">
        <v>16</v>
      </c>
      <c r="J663" s="137">
        <v>0</v>
      </c>
      <c r="K663" s="138">
        <f t="shared" si="137"/>
        <v>8</v>
      </c>
      <c r="L663" s="138">
        <f t="shared" si="135"/>
        <v>8</v>
      </c>
      <c r="M663" s="136">
        <f t="shared" si="136"/>
        <v>0</v>
      </c>
      <c r="N663" s="139" t="str">
        <f t="shared" si="138"/>
        <v/>
      </c>
      <c r="O663" s="139" t="str">
        <f t="shared" si="139"/>
        <v/>
      </c>
      <c r="P663" s="139" t="str">
        <f t="shared" si="140"/>
        <v/>
      </c>
      <c r="Q663" s="139" t="str">
        <f t="shared" si="141"/>
        <v/>
      </c>
      <c r="R663" s="140">
        <f t="shared" si="142"/>
        <v>0</v>
      </c>
      <c r="S663" s="141">
        <v>1</v>
      </c>
      <c r="T663" s="142"/>
    </row>
    <row r="664" spans="1:20">
      <c r="A664" s="135" t="s">
        <v>155</v>
      </c>
      <c r="B664" s="136" t="s">
        <v>140</v>
      </c>
      <c r="C664" s="137"/>
      <c r="D664" s="137"/>
      <c r="E664" s="137"/>
      <c r="F664" s="137"/>
      <c r="G664" s="137"/>
      <c r="H664" s="137"/>
      <c r="I664" s="137"/>
      <c r="J664" s="137"/>
      <c r="K664" s="138">
        <f t="shared" si="137"/>
        <v>0</v>
      </c>
      <c r="L664" s="138">
        <f t="shared" si="135"/>
        <v>0</v>
      </c>
      <c r="M664" s="136">
        <f t="shared" si="136"/>
        <v>0</v>
      </c>
      <c r="N664" s="139" t="str">
        <f t="shared" si="138"/>
        <v/>
      </c>
      <c r="O664" s="139">
        <f t="shared" si="139"/>
        <v>0</v>
      </c>
      <c r="P664" s="139" t="str">
        <f t="shared" si="140"/>
        <v/>
      </c>
      <c r="Q664" s="139" t="str">
        <f t="shared" si="141"/>
        <v/>
      </c>
      <c r="R664" s="140">
        <f t="shared" si="142"/>
        <v>0</v>
      </c>
      <c r="S664" s="141"/>
      <c r="T664" s="142"/>
    </row>
    <row r="665" spans="1:20">
      <c r="A665" s="135" t="s">
        <v>156</v>
      </c>
      <c r="B665" s="136" t="s">
        <v>140</v>
      </c>
      <c r="C665" s="137"/>
      <c r="D665" s="137"/>
      <c r="E665" s="137"/>
      <c r="F665" s="137"/>
      <c r="G665" s="137"/>
      <c r="H665" s="137"/>
      <c r="I665" s="137"/>
      <c r="J665" s="137"/>
      <c r="K665" s="138">
        <f t="shared" si="137"/>
        <v>0</v>
      </c>
      <c r="L665" s="138">
        <f t="shared" si="135"/>
        <v>0</v>
      </c>
      <c r="M665" s="136">
        <f t="shared" si="136"/>
        <v>0</v>
      </c>
      <c r="N665" s="139" t="str">
        <f t="shared" si="138"/>
        <v/>
      </c>
      <c r="O665" s="139">
        <f t="shared" si="139"/>
        <v>0</v>
      </c>
      <c r="P665" s="139" t="str">
        <f t="shared" si="140"/>
        <v/>
      </c>
      <c r="Q665" s="139" t="str">
        <f t="shared" si="141"/>
        <v/>
      </c>
      <c r="R665" s="140">
        <f t="shared" si="142"/>
        <v>0</v>
      </c>
      <c r="S665" s="141"/>
      <c r="T665" s="142"/>
    </row>
    <row r="666" spans="1:20">
      <c r="A666" s="135" t="s">
        <v>157</v>
      </c>
      <c r="B666" s="136"/>
      <c r="C666" s="137">
        <v>7</v>
      </c>
      <c r="D666" s="137">
        <v>0</v>
      </c>
      <c r="E666" s="137">
        <v>12</v>
      </c>
      <c r="F666" s="137">
        <v>0</v>
      </c>
      <c r="G666" s="137">
        <v>13</v>
      </c>
      <c r="H666" s="137">
        <v>0</v>
      </c>
      <c r="I666" s="137">
        <v>16</v>
      </c>
      <c r="J666" s="137">
        <v>0</v>
      </c>
      <c r="K666" s="138">
        <f t="shared" si="137"/>
        <v>8</v>
      </c>
      <c r="L666" s="138">
        <f t="shared" si="135"/>
        <v>8</v>
      </c>
      <c r="M666" s="136">
        <f t="shared" si="136"/>
        <v>0</v>
      </c>
      <c r="N666" s="139" t="str">
        <f t="shared" si="138"/>
        <v/>
      </c>
      <c r="O666" s="139" t="str">
        <f t="shared" si="139"/>
        <v/>
      </c>
      <c r="P666" s="139" t="str">
        <f t="shared" si="140"/>
        <v/>
      </c>
      <c r="Q666" s="139" t="str">
        <f t="shared" si="141"/>
        <v/>
      </c>
      <c r="R666" s="140">
        <f t="shared" si="142"/>
        <v>0</v>
      </c>
      <c r="S666" s="141">
        <v>1</v>
      </c>
      <c r="T666" s="142"/>
    </row>
    <row r="667" spans="1:20">
      <c r="A667" s="135" t="s">
        <v>158</v>
      </c>
      <c r="B667" s="136"/>
      <c r="C667" s="137">
        <v>7</v>
      </c>
      <c r="D667" s="137">
        <v>0</v>
      </c>
      <c r="E667" s="137">
        <v>12</v>
      </c>
      <c r="F667" s="137">
        <v>0</v>
      </c>
      <c r="G667" s="137">
        <v>13</v>
      </c>
      <c r="H667" s="137">
        <v>0</v>
      </c>
      <c r="I667" s="137">
        <v>16</v>
      </c>
      <c r="J667" s="137">
        <v>0</v>
      </c>
      <c r="K667" s="138">
        <f t="shared" si="137"/>
        <v>8</v>
      </c>
      <c r="L667" s="138">
        <f t="shared" si="135"/>
        <v>8</v>
      </c>
      <c r="M667" s="136">
        <f t="shared" si="136"/>
        <v>0</v>
      </c>
      <c r="N667" s="139" t="str">
        <f t="shared" si="138"/>
        <v/>
      </c>
      <c r="O667" s="139" t="str">
        <f t="shared" si="139"/>
        <v/>
      </c>
      <c r="P667" s="139" t="str">
        <f t="shared" si="140"/>
        <v/>
      </c>
      <c r="Q667" s="139" t="str">
        <f t="shared" si="141"/>
        <v/>
      </c>
      <c r="R667" s="140">
        <f t="shared" si="142"/>
        <v>0</v>
      </c>
      <c r="S667" s="141">
        <v>1</v>
      </c>
      <c r="T667" s="142"/>
    </row>
    <row r="668" spans="1:20">
      <c r="A668" s="135" t="s">
        <v>159</v>
      </c>
      <c r="B668" s="136"/>
      <c r="C668" s="137">
        <v>7</v>
      </c>
      <c r="D668" s="137">
        <v>0</v>
      </c>
      <c r="E668" s="137">
        <v>12</v>
      </c>
      <c r="F668" s="137">
        <v>0</v>
      </c>
      <c r="G668" s="137">
        <v>13</v>
      </c>
      <c r="H668" s="137">
        <v>0</v>
      </c>
      <c r="I668" s="137">
        <v>16</v>
      </c>
      <c r="J668" s="137">
        <v>0</v>
      </c>
      <c r="K668" s="138">
        <f t="shared" si="137"/>
        <v>8</v>
      </c>
      <c r="L668" s="138">
        <f t="shared" si="135"/>
        <v>8</v>
      </c>
      <c r="M668" s="136">
        <f t="shared" si="136"/>
        <v>0</v>
      </c>
      <c r="N668" s="139" t="str">
        <f t="shared" si="138"/>
        <v/>
      </c>
      <c r="O668" s="139" t="str">
        <f t="shared" si="139"/>
        <v/>
      </c>
      <c r="P668" s="139" t="str">
        <f t="shared" si="140"/>
        <v/>
      </c>
      <c r="Q668" s="139" t="str">
        <f t="shared" si="141"/>
        <v/>
      </c>
      <c r="R668" s="140">
        <f t="shared" si="142"/>
        <v>0</v>
      </c>
      <c r="S668" s="141">
        <v>1</v>
      </c>
      <c r="T668" s="142"/>
    </row>
    <row r="669" spans="1:20">
      <c r="A669" s="135" t="s">
        <v>160</v>
      </c>
      <c r="B669" s="136"/>
      <c r="C669" s="137">
        <v>7</v>
      </c>
      <c r="D669" s="137">
        <v>0</v>
      </c>
      <c r="E669" s="137">
        <v>12</v>
      </c>
      <c r="F669" s="137">
        <v>0</v>
      </c>
      <c r="G669" s="137">
        <v>13</v>
      </c>
      <c r="H669" s="137">
        <v>0</v>
      </c>
      <c r="I669" s="137">
        <v>16</v>
      </c>
      <c r="J669" s="137">
        <v>0</v>
      </c>
      <c r="K669" s="138">
        <f t="shared" si="137"/>
        <v>8</v>
      </c>
      <c r="L669" s="138">
        <f t="shared" si="135"/>
        <v>8</v>
      </c>
      <c r="M669" s="136">
        <f t="shared" si="136"/>
        <v>0</v>
      </c>
      <c r="N669" s="139" t="str">
        <f t="shared" si="138"/>
        <v/>
      </c>
      <c r="O669" s="139" t="str">
        <f t="shared" si="139"/>
        <v/>
      </c>
      <c r="P669" s="139" t="str">
        <f t="shared" si="140"/>
        <v/>
      </c>
      <c r="Q669" s="139" t="str">
        <f t="shared" si="141"/>
        <v/>
      </c>
      <c r="R669" s="140">
        <f t="shared" si="142"/>
        <v>0</v>
      </c>
      <c r="S669" s="141">
        <v>1</v>
      </c>
      <c r="T669" s="142"/>
    </row>
    <row r="670" spans="1:20">
      <c r="A670" s="135" t="s">
        <v>161</v>
      </c>
      <c r="B670" s="136"/>
      <c r="C670" s="137">
        <v>7</v>
      </c>
      <c r="D670" s="137">
        <v>0</v>
      </c>
      <c r="E670" s="137">
        <v>12</v>
      </c>
      <c r="F670" s="137">
        <v>0</v>
      </c>
      <c r="G670" s="137">
        <v>13</v>
      </c>
      <c r="H670" s="137">
        <v>0</v>
      </c>
      <c r="I670" s="137">
        <v>16</v>
      </c>
      <c r="J670" s="137">
        <v>0</v>
      </c>
      <c r="K670" s="138">
        <f t="shared" si="137"/>
        <v>8</v>
      </c>
      <c r="L670" s="138">
        <f t="shared" si="135"/>
        <v>8</v>
      </c>
      <c r="M670" s="136">
        <f t="shared" si="136"/>
        <v>0</v>
      </c>
      <c r="N670" s="139" t="str">
        <f t="shared" si="138"/>
        <v/>
      </c>
      <c r="O670" s="139" t="str">
        <f t="shared" si="139"/>
        <v/>
      </c>
      <c r="P670" s="139" t="str">
        <f t="shared" si="140"/>
        <v/>
      </c>
      <c r="Q670" s="139" t="str">
        <f t="shared" si="141"/>
        <v/>
      </c>
      <c r="R670" s="140">
        <f t="shared" si="142"/>
        <v>0</v>
      </c>
      <c r="S670" s="141">
        <v>1</v>
      </c>
      <c r="T670" s="142"/>
    </row>
    <row r="671" spans="1:20">
      <c r="A671" s="135" t="s">
        <v>162</v>
      </c>
      <c r="B671" s="136" t="s">
        <v>140</v>
      </c>
      <c r="C671" s="137"/>
      <c r="D671" s="137"/>
      <c r="E671" s="137"/>
      <c r="F671" s="137"/>
      <c r="G671" s="137"/>
      <c r="H671" s="137"/>
      <c r="I671" s="137"/>
      <c r="J671" s="137"/>
      <c r="K671" s="138">
        <f t="shared" si="137"/>
        <v>0</v>
      </c>
      <c r="L671" s="138">
        <f t="shared" si="135"/>
        <v>0</v>
      </c>
      <c r="M671" s="136">
        <f t="shared" si="136"/>
        <v>0</v>
      </c>
      <c r="N671" s="139" t="str">
        <f t="shared" si="138"/>
        <v/>
      </c>
      <c r="O671" s="139">
        <f t="shared" si="139"/>
        <v>0</v>
      </c>
      <c r="P671" s="139" t="str">
        <f t="shared" si="140"/>
        <v/>
      </c>
      <c r="Q671" s="139" t="str">
        <f t="shared" si="141"/>
        <v/>
      </c>
      <c r="R671" s="140">
        <f t="shared" si="142"/>
        <v>0</v>
      </c>
      <c r="S671" s="141"/>
      <c r="T671" s="142"/>
    </row>
    <row r="672" spans="1:20" s="168" customFormat="1">
      <c r="A672" s="160" t="s">
        <v>163</v>
      </c>
      <c r="B672" s="161" t="s">
        <v>140</v>
      </c>
      <c r="C672" s="162">
        <v>7</v>
      </c>
      <c r="D672" s="162">
        <v>0</v>
      </c>
      <c r="E672" s="162">
        <v>12</v>
      </c>
      <c r="F672" s="162">
        <v>0</v>
      </c>
      <c r="G672" s="162">
        <v>13</v>
      </c>
      <c r="H672" s="162">
        <v>0</v>
      </c>
      <c r="I672" s="162">
        <v>19</v>
      </c>
      <c r="J672" s="162">
        <v>0</v>
      </c>
      <c r="K672" s="163">
        <f t="shared" si="137"/>
        <v>11</v>
      </c>
      <c r="L672" s="163">
        <f t="shared" si="135"/>
        <v>11</v>
      </c>
      <c r="M672" s="161">
        <f t="shared" si="136"/>
        <v>11</v>
      </c>
      <c r="N672" s="164" t="str">
        <f t="shared" si="138"/>
        <v/>
      </c>
      <c r="O672" s="164">
        <f t="shared" si="139"/>
        <v>7</v>
      </c>
      <c r="P672" s="164">
        <f t="shared" si="140"/>
        <v>1</v>
      </c>
      <c r="Q672" s="164">
        <f t="shared" si="141"/>
        <v>3</v>
      </c>
      <c r="R672" s="165">
        <f t="shared" si="142"/>
        <v>29</v>
      </c>
      <c r="S672" s="166">
        <v>1</v>
      </c>
      <c r="T672" s="167"/>
    </row>
    <row r="673" spans="1:20">
      <c r="A673" s="135" t="s">
        <v>164</v>
      </c>
      <c r="B673" s="136"/>
      <c r="C673" s="137">
        <v>7</v>
      </c>
      <c r="D673" s="137">
        <v>0</v>
      </c>
      <c r="E673" s="137">
        <v>12</v>
      </c>
      <c r="F673" s="137">
        <v>0</v>
      </c>
      <c r="G673" s="137">
        <v>13</v>
      </c>
      <c r="H673" s="137">
        <v>0</v>
      </c>
      <c r="I673" s="137">
        <v>16</v>
      </c>
      <c r="J673" s="137">
        <v>0</v>
      </c>
      <c r="K673" s="138">
        <f t="shared" si="137"/>
        <v>8</v>
      </c>
      <c r="L673" s="138">
        <f t="shared" si="135"/>
        <v>8</v>
      </c>
      <c r="M673" s="136">
        <f t="shared" si="136"/>
        <v>0</v>
      </c>
      <c r="N673" s="139" t="str">
        <f t="shared" si="138"/>
        <v/>
      </c>
      <c r="O673" s="139" t="str">
        <f t="shared" si="139"/>
        <v/>
      </c>
      <c r="P673" s="139" t="str">
        <f t="shared" si="140"/>
        <v/>
      </c>
      <c r="Q673" s="139" t="str">
        <f t="shared" si="141"/>
        <v/>
      </c>
      <c r="R673" s="140">
        <f t="shared" si="142"/>
        <v>0</v>
      </c>
      <c r="S673" s="141">
        <v>1</v>
      </c>
      <c r="T673" s="142"/>
    </row>
    <row r="674" spans="1:20">
      <c r="A674" s="135" t="s">
        <v>165</v>
      </c>
      <c r="B674" s="136"/>
      <c r="C674" s="137">
        <v>7</v>
      </c>
      <c r="D674" s="137">
        <v>0</v>
      </c>
      <c r="E674" s="137">
        <v>12</v>
      </c>
      <c r="F674" s="137">
        <v>0</v>
      </c>
      <c r="G674" s="137">
        <v>13</v>
      </c>
      <c r="H674" s="137">
        <v>0</v>
      </c>
      <c r="I674" s="137">
        <v>16</v>
      </c>
      <c r="J674" s="137">
        <v>0</v>
      </c>
      <c r="K674" s="138">
        <f t="shared" si="137"/>
        <v>8</v>
      </c>
      <c r="L674" s="138">
        <f t="shared" si="135"/>
        <v>8</v>
      </c>
      <c r="M674" s="136">
        <f t="shared" si="136"/>
        <v>0</v>
      </c>
      <c r="N674" s="139" t="str">
        <f t="shared" si="138"/>
        <v/>
      </c>
      <c r="O674" s="139" t="str">
        <f t="shared" si="139"/>
        <v/>
      </c>
      <c r="P674" s="139" t="str">
        <f t="shared" si="140"/>
        <v/>
      </c>
      <c r="Q674" s="139" t="str">
        <f t="shared" si="141"/>
        <v/>
      </c>
      <c r="R674" s="140">
        <f t="shared" si="142"/>
        <v>0</v>
      </c>
      <c r="S674" s="141">
        <v>1</v>
      </c>
      <c r="T674" s="142"/>
    </row>
    <row r="675" spans="1:20">
      <c r="A675" s="135" t="s">
        <v>166</v>
      </c>
      <c r="B675" s="136"/>
      <c r="C675" s="137"/>
      <c r="D675" s="137"/>
      <c r="E675" s="137"/>
      <c r="F675" s="137"/>
      <c r="G675" s="137"/>
      <c r="H675" s="137"/>
      <c r="I675" s="137"/>
      <c r="J675" s="137"/>
      <c r="K675" s="138">
        <f t="shared" si="137"/>
        <v>0</v>
      </c>
      <c r="L675" s="138">
        <f t="shared" si="135"/>
        <v>0</v>
      </c>
      <c r="M675" s="136">
        <f t="shared" si="136"/>
        <v>0</v>
      </c>
      <c r="N675" s="139" t="str">
        <f t="shared" si="138"/>
        <v/>
      </c>
      <c r="O675" s="139" t="str">
        <f t="shared" si="139"/>
        <v/>
      </c>
      <c r="P675" s="139" t="str">
        <f t="shared" si="140"/>
        <v/>
      </c>
      <c r="Q675" s="139" t="str">
        <f t="shared" si="141"/>
        <v/>
      </c>
      <c r="R675" s="140">
        <f t="shared" si="142"/>
        <v>0</v>
      </c>
      <c r="S675" s="141"/>
      <c r="T675" s="142"/>
    </row>
    <row r="676" spans="1:20" ht="16" thickBot="1">
      <c r="A676" s="143"/>
      <c r="B676" s="143"/>
      <c r="C676" s="144"/>
      <c r="D676" s="144"/>
      <c r="E676" s="144"/>
      <c r="F676" s="144"/>
      <c r="G676" s="144"/>
      <c r="H676" s="144"/>
      <c r="I676" s="144"/>
      <c r="J676" s="144"/>
      <c r="K676" s="260" t="s">
        <v>167</v>
      </c>
      <c r="L676" s="261"/>
      <c r="M676" s="262"/>
      <c r="N676" s="145">
        <f t="shared" ref="N676:S676" si="143">SUM(N645:N675)</f>
        <v>0</v>
      </c>
      <c r="O676" s="145">
        <f t="shared" si="143"/>
        <v>14</v>
      </c>
      <c r="P676" s="145">
        <f t="shared" si="143"/>
        <v>2</v>
      </c>
      <c r="Q676" s="145">
        <f t="shared" si="143"/>
        <v>6</v>
      </c>
      <c r="R676" s="145">
        <f t="shared" si="143"/>
        <v>58</v>
      </c>
      <c r="S676" s="145">
        <f t="shared" si="143"/>
        <v>23</v>
      </c>
      <c r="T676" s="145"/>
    </row>
    <row r="677" spans="1:20" ht="16" thickBot="1">
      <c r="A677" s="112"/>
      <c r="B677" s="112"/>
      <c r="K677" s="119"/>
      <c r="L677" s="119"/>
      <c r="M677" s="119"/>
      <c r="N677" s="146"/>
      <c r="O677" s="146"/>
      <c r="P677" s="146"/>
      <c r="Q677" s="146"/>
      <c r="R677" s="146"/>
      <c r="S677" s="146"/>
    </row>
    <row r="678" spans="1:20" ht="16" thickBot="1">
      <c r="A678" s="242" t="s">
        <v>116</v>
      </c>
      <c r="B678" s="243"/>
      <c r="C678" s="243"/>
      <c r="D678" s="243"/>
      <c r="E678" s="243"/>
      <c r="F678" s="243"/>
      <c r="G678" s="243"/>
      <c r="H678" s="243"/>
      <c r="I678" s="243"/>
      <c r="J678" s="243"/>
      <c r="K678" s="243"/>
      <c r="L678" s="243"/>
      <c r="M678" s="243"/>
      <c r="N678" s="243"/>
      <c r="O678" s="243"/>
      <c r="P678" s="243"/>
      <c r="Q678" s="243"/>
      <c r="R678" s="243"/>
      <c r="S678" s="243"/>
      <c r="T678" s="244"/>
    </row>
    <row r="679" spans="1:20">
      <c r="A679" s="245"/>
      <c r="B679" s="246"/>
      <c r="C679" s="113"/>
      <c r="D679" s="113"/>
      <c r="E679" s="113"/>
      <c r="F679" s="114"/>
      <c r="G679" s="114"/>
      <c r="H679" s="114"/>
      <c r="I679" s="114"/>
      <c r="J679" s="114"/>
      <c r="K679" s="114"/>
      <c r="L679" s="114"/>
      <c r="M679" s="113"/>
      <c r="N679" s="114"/>
      <c r="O679" s="114"/>
      <c r="P679" s="114"/>
      <c r="Q679" s="113"/>
      <c r="R679" s="115"/>
      <c r="S679" s="115"/>
      <c r="T679" s="116"/>
    </row>
    <row r="680" spans="1:20">
      <c r="A680" s="247" t="s">
        <v>117</v>
      </c>
      <c r="B680" s="248"/>
      <c r="C680" s="119" t="s">
        <v>118</v>
      </c>
      <c r="D680" s="249" t="s">
        <v>99</v>
      </c>
      <c r="E680" s="249"/>
      <c r="F680" s="249"/>
      <c r="G680" s="249"/>
      <c r="H680" s="249"/>
      <c r="I680" s="249"/>
      <c r="J680" s="249"/>
      <c r="K680" s="120"/>
      <c r="L680" s="120"/>
      <c r="M680" s="120"/>
      <c r="N680" s="120"/>
      <c r="O680" s="119"/>
      <c r="P680" s="120"/>
      <c r="R680" s="120"/>
      <c r="S680" s="120"/>
      <c r="T680" s="121"/>
    </row>
    <row r="681" spans="1:20">
      <c r="A681" s="117" t="s">
        <v>119</v>
      </c>
      <c r="B681" s="118"/>
      <c r="C681" s="119" t="s">
        <v>118</v>
      </c>
      <c r="D681" s="248"/>
      <c r="E681" s="248"/>
      <c r="F681" s="248"/>
      <c r="G681" s="248"/>
      <c r="H681" s="248"/>
      <c r="I681" s="248"/>
      <c r="J681" s="248"/>
      <c r="K681" s="120"/>
      <c r="L681" s="120"/>
      <c r="M681" s="120" t="s">
        <v>191</v>
      </c>
      <c r="O681" s="119"/>
      <c r="P681" s="120"/>
      <c r="Q681" s="120"/>
      <c r="R681" s="120"/>
      <c r="S681" s="122"/>
      <c r="T681" s="121"/>
    </row>
    <row r="682" spans="1:20">
      <c r="A682" s="117" t="s">
        <v>120</v>
      </c>
      <c r="B682" s="118"/>
      <c r="C682" s="119" t="s">
        <v>118</v>
      </c>
      <c r="D682" s="248" t="s">
        <v>98</v>
      </c>
      <c r="E682" s="248"/>
      <c r="F682" s="248"/>
      <c r="G682" s="248"/>
      <c r="H682" s="248"/>
      <c r="I682" s="248"/>
      <c r="J682" s="248"/>
      <c r="K682" s="120"/>
      <c r="L682" s="120"/>
      <c r="M682" s="120"/>
      <c r="N682" s="120"/>
      <c r="O682" s="119"/>
      <c r="P682" s="120"/>
      <c r="Q682" s="120"/>
      <c r="R682" s="120"/>
      <c r="S682" s="120"/>
      <c r="T682" s="121"/>
    </row>
    <row r="683" spans="1:20">
      <c r="A683" s="123" t="s">
        <v>121</v>
      </c>
      <c r="B683" s="124"/>
      <c r="C683" s="125" t="s">
        <v>118</v>
      </c>
      <c r="D683" s="250"/>
      <c r="E683" s="250"/>
      <c r="F683" s="250"/>
      <c r="G683" s="250"/>
      <c r="H683" s="250"/>
      <c r="I683" s="250"/>
      <c r="J683" s="250"/>
      <c r="K683" s="124"/>
      <c r="L683" s="124"/>
      <c r="M683" s="124"/>
      <c r="N683" s="124"/>
      <c r="O683" s="124"/>
      <c r="P683" s="124"/>
      <c r="Q683" s="124"/>
      <c r="R683" s="124"/>
      <c r="S683" s="124"/>
      <c r="T683" s="126"/>
    </row>
    <row r="684" spans="1:20" ht="16" thickBot="1">
      <c r="A684" s="127"/>
      <c r="B684" s="128"/>
      <c r="C684" s="129"/>
      <c r="D684" s="129"/>
      <c r="E684" s="129"/>
      <c r="F684" s="129"/>
      <c r="G684" s="129"/>
      <c r="H684" s="129"/>
      <c r="I684" s="129"/>
      <c r="J684" s="129"/>
      <c r="K684" s="129"/>
      <c r="L684" s="129"/>
      <c r="M684" s="128"/>
      <c r="N684" s="129"/>
      <c r="O684" s="129"/>
      <c r="P684" s="129"/>
      <c r="Q684" s="129"/>
      <c r="R684" s="129"/>
      <c r="S684" s="129"/>
      <c r="T684" s="130"/>
    </row>
    <row r="685" spans="1:20" ht="12.75" customHeight="1">
      <c r="A685" s="251" t="s">
        <v>122</v>
      </c>
      <c r="B685" s="253" t="s">
        <v>123</v>
      </c>
      <c r="C685" s="255" t="s">
        <v>124</v>
      </c>
      <c r="D685" s="256"/>
      <c r="E685" s="256"/>
      <c r="F685" s="257"/>
      <c r="G685" s="255" t="s">
        <v>125</v>
      </c>
      <c r="H685" s="256"/>
      <c r="I685" s="256"/>
      <c r="J685" s="257"/>
      <c r="K685" s="253" t="s">
        <v>126</v>
      </c>
      <c r="L685" s="253" t="s">
        <v>127</v>
      </c>
      <c r="M685" s="264" t="s">
        <v>128</v>
      </c>
      <c r="N685" s="266" t="s">
        <v>129</v>
      </c>
      <c r="O685" s="256"/>
      <c r="P685" s="256"/>
      <c r="Q685" s="267"/>
      <c r="R685" s="268" t="s">
        <v>130</v>
      </c>
      <c r="S685" s="131" t="s">
        <v>172</v>
      </c>
      <c r="T685" s="268" t="s">
        <v>132</v>
      </c>
    </row>
    <row r="686" spans="1:20" ht="16" thickBot="1">
      <c r="A686" s="252"/>
      <c r="B686" s="254"/>
      <c r="C686" s="258" t="s">
        <v>133</v>
      </c>
      <c r="D686" s="259"/>
      <c r="E686" s="258" t="s">
        <v>134</v>
      </c>
      <c r="F686" s="259"/>
      <c r="G686" s="258" t="s">
        <v>133</v>
      </c>
      <c r="H686" s="259"/>
      <c r="I686" s="258" t="s">
        <v>134</v>
      </c>
      <c r="J686" s="259"/>
      <c r="K686" s="254"/>
      <c r="L686" s="254"/>
      <c r="M686" s="265"/>
      <c r="N686" s="132">
        <v>1.5</v>
      </c>
      <c r="O686" s="133">
        <v>2</v>
      </c>
      <c r="P686" s="133">
        <v>3</v>
      </c>
      <c r="Q686" s="134">
        <v>4</v>
      </c>
      <c r="R686" s="269"/>
      <c r="S686" s="156">
        <v>15000</v>
      </c>
      <c r="T686" s="269"/>
    </row>
    <row r="687" spans="1:20">
      <c r="A687" s="135" t="s">
        <v>135</v>
      </c>
      <c r="B687" s="136"/>
      <c r="C687" s="137">
        <v>7</v>
      </c>
      <c r="D687" s="137">
        <v>0</v>
      </c>
      <c r="E687" s="137">
        <v>12</v>
      </c>
      <c r="F687" s="137">
        <v>0</v>
      </c>
      <c r="G687" s="137">
        <v>13</v>
      </c>
      <c r="H687" s="137">
        <v>0</v>
      </c>
      <c r="I687" s="137">
        <v>16</v>
      </c>
      <c r="J687" s="137">
        <v>0</v>
      </c>
      <c r="K687" s="138">
        <f>((((E687-C687)*60)+(F687-D687))/60)+((((I687-G687)*60)+(J687-H687))/60)</f>
        <v>8</v>
      </c>
      <c r="L687" s="138">
        <f>IF(K687=0,0,IF(OR(B687="H",B687="OFF"),K687,IF(B687="",8,0)))</f>
        <v>8</v>
      </c>
      <c r="M687" s="136">
        <f>IF(AND(B687="",K687&lt;=8),0,IF(AND(B687="",K687&gt;8),K687-L687,IF(OR(B687="H",B687="OFF"),L687,0)))</f>
        <v>0</v>
      </c>
      <c r="N687" s="139" t="str">
        <f>IF(M687=0,"",IF(AND(B687="",L687=8,M687&lt;=1),M687,IF(AND(M687&gt;1,B687=""),1,"")))</f>
        <v/>
      </c>
      <c r="O687" s="139" t="str">
        <f>IF(AND(B687="",M687&gt;1),M687-N687,IF(AND(B687="H",M687&lt;=5),M687,IF(AND(B687="OFF",M687&lt;=7),M687,IF(AND(B687="H",M687&gt;5),5,IF(AND(B687="OFF",M687&gt;7),7,"")))))</f>
        <v/>
      </c>
      <c r="P687" s="139" t="str">
        <f>IF(AND(B687="OFF",M687&gt;=8),1,IF(AND(B687="H",M687&gt;=6),1,""))</f>
        <v/>
      </c>
      <c r="Q687" s="139" t="str">
        <f>IF(AND(B687="H",M687&gt;=6),M687-6,IF(AND(B687="OFF",M687&gt;8),M687-8,""))</f>
        <v/>
      </c>
      <c r="R687" s="140">
        <f>(IF(N687="",0,(N687*$N$10)))+(IF(O687="",0,(O687*$O$10)))+(IF(P687="",0,(P687*$P$10)))+(IF(Q687="",0,(Q687*$Q$10)))</f>
        <v>0</v>
      </c>
      <c r="S687" s="141">
        <v>1</v>
      </c>
      <c r="T687" s="142"/>
    </row>
    <row r="688" spans="1:20">
      <c r="A688" s="135" t="s">
        <v>136</v>
      </c>
      <c r="B688" s="142"/>
      <c r="C688" s="137">
        <v>7</v>
      </c>
      <c r="D688" s="137">
        <v>0</v>
      </c>
      <c r="E688" s="137">
        <v>12</v>
      </c>
      <c r="F688" s="137">
        <v>0</v>
      </c>
      <c r="G688" s="137">
        <v>13</v>
      </c>
      <c r="H688" s="137">
        <v>0</v>
      </c>
      <c r="I688" s="137">
        <v>16</v>
      </c>
      <c r="J688" s="137">
        <v>0</v>
      </c>
      <c r="K688" s="138">
        <f>((((E688-C688)*60)+(F688-D688))/60)+((((I688-G688)*60)+(J688-H688))/60)</f>
        <v>8</v>
      </c>
      <c r="L688" s="138">
        <f t="shared" ref="L688:L717" si="144">IF(K688=0,0,IF(OR(B688="H",B688="OFF"),K688,IF(B688="",8,0)))</f>
        <v>8</v>
      </c>
      <c r="M688" s="136">
        <f t="shared" ref="M688:M717" si="145">IF(AND(B688="",K688&lt;=8),0,IF(AND(B688="",K688&gt;8),K688-L688,IF(OR(B688="H",B688="OFF"),L688,0)))</f>
        <v>0</v>
      </c>
      <c r="N688" s="139" t="str">
        <f>IF(M688=0,"",IF(AND(B688="",L688=8,M688&lt;=1),M688,IF(AND(M688&gt;1,B688=""),1,"")))</f>
        <v/>
      </c>
      <c r="O688" s="139" t="str">
        <f>IF(AND(B688="",M688&gt;1),M688-N688,IF(AND(B688="H",M688&lt;=5),M688,IF(AND(B688="OFF",M688&lt;=7),M688,IF(AND(B688="H",M688&gt;5),5,IF(AND(B688="OFF",M688&gt;7),7,"")))))</f>
        <v/>
      </c>
      <c r="P688" s="139" t="str">
        <f>IF(AND(B688="OFF",M688&gt;=8),1,IF(AND(B688="H",M688&gt;=6),1,""))</f>
        <v/>
      </c>
      <c r="Q688" s="139" t="str">
        <f>IF(AND(B688="H",M688&gt;=6),M688-6,IF(AND(B688="OFF",M688&gt;8),M688-8,""))</f>
        <v/>
      </c>
      <c r="R688" s="140">
        <f>(IF(N688="",0,(N688*$N$10)))+(IF(O688="",0,(O688*$O$10)))+(IF(P688="",0,(P688*$P$10)))+(IF(Q688="",0,(Q688*$Q$10)))</f>
        <v>0</v>
      </c>
      <c r="S688" s="141">
        <v>1</v>
      </c>
      <c r="T688" s="142"/>
    </row>
    <row r="689" spans="1:20">
      <c r="A689" s="135" t="s">
        <v>137</v>
      </c>
      <c r="B689" s="136"/>
      <c r="C689" s="137">
        <v>7</v>
      </c>
      <c r="D689" s="137">
        <v>0</v>
      </c>
      <c r="E689" s="137">
        <v>12</v>
      </c>
      <c r="F689" s="137">
        <v>0</v>
      </c>
      <c r="G689" s="137">
        <v>13</v>
      </c>
      <c r="H689" s="137">
        <v>0</v>
      </c>
      <c r="I689" s="137">
        <v>16</v>
      </c>
      <c r="J689" s="137">
        <v>0</v>
      </c>
      <c r="K689" s="138">
        <f t="shared" ref="K689:K717" si="146">((((E689-C689)*60)+(F689-D689))/60)+((((I689-G689)*60)+(J689-H689))/60)</f>
        <v>8</v>
      </c>
      <c r="L689" s="138">
        <f t="shared" si="144"/>
        <v>8</v>
      </c>
      <c r="M689" s="136">
        <f t="shared" si="145"/>
        <v>0</v>
      </c>
      <c r="N689" s="139" t="str">
        <f t="shared" ref="N689:N717" si="147">IF(M689=0,"",IF(AND(B689="",L689=8,M689&lt;=1),M689,IF(AND(M689&gt;1,B689=""),1,"")))</f>
        <v/>
      </c>
      <c r="O689" s="139" t="str">
        <f t="shared" ref="O689:O717" si="148">IF(AND(B689="",M689&gt;1),M689-N689,IF(AND(B689="H",M689&lt;=5),M689,IF(AND(B689="OFF",M689&lt;=7),M689,IF(AND(B689="H",M689&gt;5),5,IF(AND(B689="OFF",M689&gt;7),7,"")))))</f>
        <v/>
      </c>
      <c r="P689" s="139" t="str">
        <f t="shared" ref="P689:P717" si="149">IF(AND(B689="OFF",M689&gt;=8),1,IF(AND(B689="H",M689&gt;=6),1,""))</f>
        <v/>
      </c>
      <c r="Q689" s="139" t="str">
        <f t="shared" ref="Q689:Q717" si="150">IF(AND(B689="H",M689&gt;=6),M689-6,IF(AND(B689="OFF",M689&gt;8),M689-8,""))</f>
        <v/>
      </c>
      <c r="R689" s="140">
        <f t="shared" ref="R689:R717" si="151">(IF(N689="",0,(N689*$N$10)))+(IF(O689="",0,(O689*$O$10)))+(IF(P689="",0,(P689*$P$10)))+(IF(Q689="",0,(Q689*$Q$10)))</f>
        <v>0</v>
      </c>
      <c r="S689" s="141">
        <v>1</v>
      </c>
      <c r="T689" s="142"/>
    </row>
    <row r="690" spans="1:20">
      <c r="A690" s="135" t="s">
        <v>138</v>
      </c>
      <c r="B690" s="136"/>
      <c r="C690" s="137">
        <v>7</v>
      </c>
      <c r="D690" s="137">
        <v>0</v>
      </c>
      <c r="E690" s="137">
        <v>12</v>
      </c>
      <c r="F690" s="137">
        <v>0</v>
      </c>
      <c r="G690" s="137">
        <v>13</v>
      </c>
      <c r="H690" s="137">
        <v>0</v>
      </c>
      <c r="I690" s="137">
        <v>16</v>
      </c>
      <c r="J690" s="137">
        <v>0</v>
      </c>
      <c r="K690" s="138">
        <f t="shared" si="146"/>
        <v>8</v>
      </c>
      <c r="L690" s="138">
        <f t="shared" si="144"/>
        <v>8</v>
      </c>
      <c r="M690" s="136">
        <f t="shared" si="145"/>
        <v>0</v>
      </c>
      <c r="N690" s="139" t="str">
        <f t="shared" si="147"/>
        <v/>
      </c>
      <c r="O690" s="139" t="str">
        <f t="shared" si="148"/>
        <v/>
      </c>
      <c r="P690" s="139" t="str">
        <f t="shared" si="149"/>
        <v/>
      </c>
      <c r="Q690" s="139" t="str">
        <f t="shared" si="150"/>
        <v/>
      </c>
      <c r="R690" s="140">
        <f t="shared" si="151"/>
        <v>0</v>
      </c>
      <c r="S690" s="141">
        <v>1</v>
      </c>
      <c r="T690" s="142"/>
    </row>
    <row r="691" spans="1:20">
      <c r="A691" s="135" t="s">
        <v>139</v>
      </c>
      <c r="B691" s="136" t="s">
        <v>140</v>
      </c>
      <c r="C691" s="137"/>
      <c r="D691" s="137"/>
      <c r="E691" s="137"/>
      <c r="F691" s="137"/>
      <c r="G691" s="137"/>
      <c r="H691" s="137"/>
      <c r="I691" s="137"/>
      <c r="J691" s="137"/>
      <c r="K691" s="138">
        <f t="shared" si="146"/>
        <v>0</v>
      </c>
      <c r="L691" s="138">
        <f t="shared" si="144"/>
        <v>0</v>
      </c>
      <c r="M691" s="136">
        <f t="shared" si="145"/>
        <v>0</v>
      </c>
      <c r="N691" s="139" t="str">
        <f t="shared" si="147"/>
        <v/>
      </c>
      <c r="O691" s="139">
        <f t="shared" si="148"/>
        <v>0</v>
      </c>
      <c r="P691" s="139" t="str">
        <f t="shared" si="149"/>
        <v/>
      </c>
      <c r="Q691" s="139" t="str">
        <f t="shared" si="150"/>
        <v/>
      </c>
      <c r="R691" s="140">
        <f t="shared" si="151"/>
        <v>0</v>
      </c>
      <c r="S691" s="141"/>
      <c r="T691" s="142"/>
    </row>
    <row r="692" spans="1:20">
      <c r="A692" s="135" t="s">
        <v>141</v>
      </c>
      <c r="B692" s="136" t="s">
        <v>140</v>
      </c>
      <c r="C692" s="137"/>
      <c r="D692" s="137"/>
      <c r="E692" s="137"/>
      <c r="F692" s="137"/>
      <c r="G692" s="137"/>
      <c r="H692" s="137"/>
      <c r="I692" s="137"/>
      <c r="J692" s="137"/>
      <c r="K692" s="138">
        <f t="shared" si="146"/>
        <v>0</v>
      </c>
      <c r="L692" s="138">
        <f t="shared" si="144"/>
        <v>0</v>
      </c>
      <c r="M692" s="136">
        <f t="shared" si="145"/>
        <v>0</v>
      </c>
      <c r="N692" s="139" t="str">
        <f t="shared" si="147"/>
        <v/>
      </c>
      <c r="O692" s="139">
        <f t="shared" si="148"/>
        <v>0</v>
      </c>
      <c r="P692" s="139" t="str">
        <f t="shared" si="149"/>
        <v/>
      </c>
      <c r="Q692" s="139" t="str">
        <f t="shared" si="150"/>
        <v/>
      </c>
      <c r="R692" s="147">
        <f t="shared" si="151"/>
        <v>0</v>
      </c>
      <c r="S692" s="141"/>
      <c r="T692" s="142"/>
    </row>
    <row r="693" spans="1:20">
      <c r="A693" s="135" t="s">
        <v>142</v>
      </c>
      <c r="B693" s="136"/>
      <c r="C693" s="137">
        <v>7</v>
      </c>
      <c r="D693" s="137">
        <v>0</v>
      </c>
      <c r="E693" s="137">
        <v>12</v>
      </c>
      <c r="F693" s="137">
        <v>0</v>
      </c>
      <c r="G693" s="137">
        <v>13</v>
      </c>
      <c r="H693" s="137">
        <v>0</v>
      </c>
      <c r="I693" s="137">
        <v>16</v>
      </c>
      <c r="J693" s="137">
        <v>0</v>
      </c>
      <c r="K693" s="138">
        <f t="shared" si="146"/>
        <v>8</v>
      </c>
      <c r="L693" s="138">
        <f t="shared" si="144"/>
        <v>8</v>
      </c>
      <c r="M693" s="136">
        <f t="shared" si="145"/>
        <v>0</v>
      </c>
      <c r="N693" s="139" t="str">
        <f t="shared" si="147"/>
        <v/>
      </c>
      <c r="O693" s="139" t="str">
        <f t="shared" si="148"/>
        <v/>
      </c>
      <c r="P693" s="139" t="str">
        <f t="shared" si="149"/>
        <v/>
      </c>
      <c r="Q693" s="139" t="str">
        <f t="shared" si="150"/>
        <v/>
      </c>
      <c r="R693" s="147">
        <f t="shared" si="151"/>
        <v>0</v>
      </c>
      <c r="S693" s="141">
        <v>1</v>
      </c>
      <c r="T693" s="142"/>
    </row>
    <row r="694" spans="1:20">
      <c r="A694" s="135" t="s">
        <v>143</v>
      </c>
      <c r="B694" s="136"/>
      <c r="C694" s="137">
        <v>7</v>
      </c>
      <c r="D694" s="137">
        <v>0</v>
      </c>
      <c r="E694" s="137">
        <v>12</v>
      </c>
      <c r="F694" s="137">
        <v>0</v>
      </c>
      <c r="G694" s="137">
        <v>13</v>
      </c>
      <c r="H694" s="137">
        <v>0</v>
      </c>
      <c r="I694" s="137">
        <v>16</v>
      </c>
      <c r="J694" s="137">
        <v>0</v>
      </c>
      <c r="K694" s="138">
        <f t="shared" si="146"/>
        <v>8</v>
      </c>
      <c r="L694" s="138">
        <f t="shared" si="144"/>
        <v>8</v>
      </c>
      <c r="M694" s="136">
        <f t="shared" si="145"/>
        <v>0</v>
      </c>
      <c r="N694" s="139" t="str">
        <f t="shared" si="147"/>
        <v/>
      </c>
      <c r="O694" s="139" t="str">
        <f t="shared" si="148"/>
        <v/>
      </c>
      <c r="P694" s="139" t="str">
        <f t="shared" si="149"/>
        <v/>
      </c>
      <c r="Q694" s="139" t="str">
        <f t="shared" si="150"/>
        <v/>
      </c>
      <c r="R694" s="147">
        <f t="shared" si="151"/>
        <v>0</v>
      </c>
      <c r="S694" s="141">
        <v>1</v>
      </c>
      <c r="T694" s="142"/>
    </row>
    <row r="695" spans="1:20">
      <c r="A695" s="135" t="s">
        <v>144</v>
      </c>
      <c r="B695" s="142"/>
      <c r="C695" s="137">
        <v>7</v>
      </c>
      <c r="D695" s="137">
        <v>0</v>
      </c>
      <c r="E695" s="137">
        <v>12</v>
      </c>
      <c r="F695" s="137">
        <v>0</v>
      </c>
      <c r="G695" s="137">
        <v>13</v>
      </c>
      <c r="H695" s="137">
        <v>0</v>
      </c>
      <c r="I695" s="137">
        <v>16</v>
      </c>
      <c r="J695" s="137">
        <v>0</v>
      </c>
      <c r="K695" s="138">
        <f t="shared" si="146"/>
        <v>8</v>
      </c>
      <c r="L695" s="138">
        <f t="shared" si="144"/>
        <v>8</v>
      </c>
      <c r="M695" s="136">
        <f t="shared" si="145"/>
        <v>0</v>
      </c>
      <c r="N695" s="139" t="str">
        <f t="shared" si="147"/>
        <v/>
      </c>
      <c r="O695" s="139" t="str">
        <f t="shared" si="148"/>
        <v/>
      </c>
      <c r="P695" s="139" t="str">
        <f t="shared" si="149"/>
        <v/>
      </c>
      <c r="Q695" s="139" t="str">
        <f t="shared" si="150"/>
        <v/>
      </c>
      <c r="R695" s="147">
        <f t="shared" si="151"/>
        <v>0</v>
      </c>
      <c r="S695" s="141">
        <v>1</v>
      </c>
      <c r="T695" s="142"/>
    </row>
    <row r="696" spans="1:20">
      <c r="A696" s="135" t="s">
        <v>145</v>
      </c>
      <c r="B696" s="136"/>
      <c r="C696" s="137">
        <v>7</v>
      </c>
      <c r="D696" s="137">
        <v>0</v>
      </c>
      <c r="E696" s="137">
        <v>12</v>
      </c>
      <c r="F696" s="137">
        <v>0</v>
      </c>
      <c r="G696" s="137">
        <v>13</v>
      </c>
      <c r="H696" s="137">
        <v>0</v>
      </c>
      <c r="I696" s="137">
        <v>16</v>
      </c>
      <c r="J696" s="137">
        <v>0</v>
      </c>
      <c r="K696" s="138">
        <f t="shared" si="146"/>
        <v>8</v>
      </c>
      <c r="L696" s="138">
        <f t="shared" si="144"/>
        <v>8</v>
      </c>
      <c r="M696" s="136">
        <f t="shared" si="145"/>
        <v>0</v>
      </c>
      <c r="N696" s="139" t="str">
        <f t="shared" si="147"/>
        <v/>
      </c>
      <c r="O696" s="139" t="str">
        <f t="shared" si="148"/>
        <v/>
      </c>
      <c r="P696" s="139" t="str">
        <f t="shared" si="149"/>
        <v/>
      </c>
      <c r="Q696" s="139" t="str">
        <f t="shared" si="150"/>
        <v/>
      </c>
      <c r="R696" s="147">
        <f t="shared" si="151"/>
        <v>0</v>
      </c>
      <c r="S696" s="141">
        <v>1</v>
      </c>
      <c r="T696" s="142"/>
    </row>
    <row r="697" spans="1:20" s="168" customFormat="1">
      <c r="A697" s="160" t="s">
        <v>146</v>
      </c>
      <c r="B697" s="161"/>
      <c r="C697" s="162">
        <v>7</v>
      </c>
      <c r="D697" s="162">
        <v>0</v>
      </c>
      <c r="E697" s="162">
        <v>12</v>
      </c>
      <c r="F697" s="162">
        <v>0</v>
      </c>
      <c r="G697" s="162">
        <v>13</v>
      </c>
      <c r="H697" s="162">
        <v>0</v>
      </c>
      <c r="I697" s="162">
        <v>18</v>
      </c>
      <c r="J697" s="162">
        <v>0</v>
      </c>
      <c r="K697" s="163">
        <f t="shared" si="146"/>
        <v>10</v>
      </c>
      <c r="L697" s="163">
        <f t="shared" si="144"/>
        <v>8</v>
      </c>
      <c r="M697" s="161">
        <f t="shared" si="145"/>
        <v>2</v>
      </c>
      <c r="N697" s="164">
        <f t="shared" si="147"/>
        <v>1</v>
      </c>
      <c r="O697" s="164">
        <f t="shared" si="148"/>
        <v>1</v>
      </c>
      <c r="P697" s="164" t="str">
        <f t="shared" si="149"/>
        <v/>
      </c>
      <c r="Q697" s="164" t="str">
        <f t="shared" si="150"/>
        <v/>
      </c>
      <c r="R697" s="169">
        <f t="shared" si="151"/>
        <v>3.5</v>
      </c>
      <c r="S697" s="166">
        <v>1</v>
      </c>
      <c r="T697" s="167"/>
    </row>
    <row r="698" spans="1:20" s="168" customFormat="1">
      <c r="A698" s="160" t="s">
        <v>147</v>
      </c>
      <c r="B698" s="161"/>
      <c r="C698" s="162">
        <v>7</v>
      </c>
      <c r="D698" s="162">
        <v>0</v>
      </c>
      <c r="E698" s="162">
        <v>12</v>
      </c>
      <c r="F698" s="162">
        <v>0</v>
      </c>
      <c r="G698" s="162">
        <v>13</v>
      </c>
      <c r="H698" s="162">
        <v>0</v>
      </c>
      <c r="I698" s="162">
        <v>18</v>
      </c>
      <c r="J698" s="162">
        <v>0</v>
      </c>
      <c r="K698" s="163">
        <f t="shared" si="146"/>
        <v>10</v>
      </c>
      <c r="L698" s="163">
        <f t="shared" si="144"/>
        <v>8</v>
      </c>
      <c r="M698" s="161">
        <f t="shared" si="145"/>
        <v>2</v>
      </c>
      <c r="N698" s="164">
        <f t="shared" si="147"/>
        <v>1</v>
      </c>
      <c r="O698" s="164">
        <f t="shared" si="148"/>
        <v>1</v>
      </c>
      <c r="P698" s="164" t="str">
        <f t="shared" si="149"/>
        <v/>
      </c>
      <c r="Q698" s="164" t="str">
        <f t="shared" si="150"/>
        <v/>
      </c>
      <c r="R698" s="169">
        <f t="shared" si="151"/>
        <v>3.5</v>
      </c>
      <c r="S698" s="166">
        <v>1</v>
      </c>
      <c r="T698" s="167"/>
    </row>
    <row r="699" spans="1:20">
      <c r="A699" s="135" t="s">
        <v>148</v>
      </c>
      <c r="B699" s="136" t="s">
        <v>140</v>
      </c>
      <c r="C699" s="137"/>
      <c r="D699" s="137"/>
      <c r="E699" s="137"/>
      <c r="F699" s="137"/>
      <c r="G699" s="137"/>
      <c r="H699" s="137"/>
      <c r="I699" s="137"/>
      <c r="J699" s="137"/>
      <c r="K699" s="138">
        <f t="shared" si="146"/>
        <v>0</v>
      </c>
      <c r="L699" s="138">
        <f t="shared" si="144"/>
        <v>0</v>
      </c>
      <c r="M699" s="136">
        <f t="shared" si="145"/>
        <v>0</v>
      </c>
      <c r="N699" s="139" t="str">
        <f t="shared" si="147"/>
        <v/>
      </c>
      <c r="O699" s="139">
        <f t="shared" si="148"/>
        <v>0</v>
      </c>
      <c r="P699" s="139" t="str">
        <f t="shared" si="149"/>
        <v/>
      </c>
      <c r="Q699" s="139" t="str">
        <f t="shared" si="150"/>
        <v/>
      </c>
      <c r="R699" s="147">
        <f t="shared" si="151"/>
        <v>0</v>
      </c>
      <c r="S699" s="141"/>
      <c r="T699" s="142"/>
    </row>
    <row r="700" spans="1:20">
      <c r="A700" s="135" t="s">
        <v>149</v>
      </c>
      <c r="B700" s="136" t="s">
        <v>140</v>
      </c>
      <c r="C700" s="137"/>
      <c r="D700" s="137"/>
      <c r="E700" s="137"/>
      <c r="F700" s="137"/>
      <c r="G700" s="137"/>
      <c r="H700" s="137"/>
      <c r="I700" s="137"/>
      <c r="J700" s="137"/>
      <c r="K700" s="138">
        <f t="shared" si="146"/>
        <v>0</v>
      </c>
      <c r="L700" s="138">
        <f t="shared" si="144"/>
        <v>0</v>
      </c>
      <c r="M700" s="136">
        <f t="shared" si="145"/>
        <v>0</v>
      </c>
      <c r="N700" s="139" t="str">
        <f t="shared" si="147"/>
        <v/>
      </c>
      <c r="O700" s="139">
        <f t="shared" si="148"/>
        <v>0</v>
      </c>
      <c r="P700" s="139" t="str">
        <f t="shared" si="149"/>
        <v/>
      </c>
      <c r="Q700" s="139" t="str">
        <f t="shared" si="150"/>
        <v/>
      </c>
      <c r="R700" s="147">
        <f t="shared" si="151"/>
        <v>0</v>
      </c>
      <c r="S700" s="141"/>
      <c r="T700" s="142"/>
    </row>
    <row r="701" spans="1:20">
      <c r="A701" s="135" t="s">
        <v>150</v>
      </c>
      <c r="B701" s="136"/>
      <c r="C701" s="137">
        <v>7</v>
      </c>
      <c r="D701" s="137">
        <v>0</v>
      </c>
      <c r="E701" s="137">
        <v>12</v>
      </c>
      <c r="F701" s="137">
        <v>0</v>
      </c>
      <c r="G701" s="137">
        <v>13</v>
      </c>
      <c r="H701" s="137">
        <v>0</v>
      </c>
      <c r="I701" s="137">
        <v>16</v>
      </c>
      <c r="J701" s="137">
        <v>0</v>
      </c>
      <c r="K701" s="138">
        <f t="shared" si="146"/>
        <v>8</v>
      </c>
      <c r="L701" s="138">
        <f t="shared" si="144"/>
        <v>8</v>
      </c>
      <c r="M701" s="136">
        <f t="shared" si="145"/>
        <v>0</v>
      </c>
      <c r="N701" s="139" t="str">
        <f t="shared" si="147"/>
        <v/>
      </c>
      <c r="O701" s="139" t="str">
        <f t="shared" si="148"/>
        <v/>
      </c>
      <c r="P701" s="139" t="str">
        <f t="shared" si="149"/>
        <v/>
      </c>
      <c r="Q701" s="139" t="str">
        <f t="shared" si="150"/>
        <v/>
      </c>
      <c r="R701" s="147">
        <f t="shared" si="151"/>
        <v>0</v>
      </c>
      <c r="S701" s="141">
        <v>1</v>
      </c>
      <c r="T701" s="142"/>
    </row>
    <row r="702" spans="1:20">
      <c r="A702" s="135" t="s">
        <v>151</v>
      </c>
      <c r="B702" s="142"/>
      <c r="C702" s="137">
        <v>7</v>
      </c>
      <c r="D702" s="137">
        <v>0</v>
      </c>
      <c r="E702" s="137">
        <v>12</v>
      </c>
      <c r="F702" s="137">
        <v>0</v>
      </c>
      <c r="G702" s="137">
        <v>13</v>
      </c>
      <c r="H702" s="137">
        <v>0</v>
      </c>
      <c r="I702" s="137">
        <v>16</v>
      </c>
      <c r="J702" s="137">
        <v>0</v>
      </c>
      <c r="K702" s="138">
        <f t="shared" si="146"/>
        <v>8</v>
      </c>
      <c r="L702" s="138">
        <f t="shared" si="144"/>
        <v>8</v>
      </c>
      <c r="M702" s="136">
        <f t="shared" si="145"/>
        <v>0</v>
      </c>
      <c r="N702" s="139" t="str">
        <f t="shared" si="147"/>
        <v/>
      </c>
      <c r="O702" s="139" t="str">
        <f t="shared" si="148"/>
        <v/>
      </c>
      <c r="P702" s="139" t="str">
        <f t="shared" si="149"/>
        <v/>
      </c>
      <c r="Q702" s="139" t="str">
        <f t="shared" si="150"/>
        <v/>
      </c>
      <c r="R702" s="147">
        <f t="shared" si="151"/>
        <v>0</v>
      </c>
      <c r="S702" s="141">
        <v>1</v>
      </c>
      <c r="T702" s="142"/>
    </row>
    <row r="703" spans="1:20">
      <c r="A703" s="135" t="s">
        <v>152</v>
      </c>
      <c r="B703" s="136"/>
      <c r="C703" s="137">
        <v>7</v>
      </c>
      <c r="D703" s="137">
        <v>0</v>
      </c>
      <c r="E703" s="137">
        <v>12</v>
      </c>
      <c r="F703" s="137">
        <v>0</v>
      </c>
      <c r="G703" s="137">
        <v>13</v>
      </c>
      <c r="H703" s="137">
        <v>0</v>
      </c>
      <c r="I703" s="137">
        <v>16</v>
      </c>
      <c r="J703" s="137">
        <v>0</v>
      </c>
      <c r="K703" s="138">
        <f t="shared" si="146"/>
        <v>8</v>
      </c>
      <c r="L703" s="138">
        <f t="shared" si="144"/>
        <v>8</v>
      </c>
      <c r="M703" s="136">
        <f t="shared" si="145"/>
        <v>0</v>
      </c>
      <c r="N703" s="139" t="str">
        <f t="shared" si="147"/>
        <v/>
      </c>
      <c r="O703" s="139" t="str">
        <f t="shared" si="148"/>
        <v/>
      </c>
      <c r="P703" s="139" t="str">
        <f t="shared" si="149"/>
        <v/>
      </c>
      <c r="Q703" s="139" t="str">
        <f t="shared" si="150"/>
        <v/>
      </c>
      <c r="R703" s="147">
        <f t="shared" si="151"/>
        <v>0</v>
      </c>
      <c r="S703" s="141">
        <v>1</v>
      </c>
      <c r="T703" s="142"/>
    </row>
    <row r="704" spans="1:20">
      <c r="A704" s="135" t="s">
        <v>153</v>
      </c>
      <c r="B704" s="136"/>
      <c r="C704" s="137">
        <v>7</v>
      </c>
      <c r="D704" s="137">
        <v>0</v>
      </c>
      <c r="E704" s="137">
        <v>12</v>
      </c>
      <c r="F704" s="137">
        <v>0</v>
      </c>
      <c r="G704" s="137">
        <v>13</v>
      </c>
      <c r="H704" s="137">
        <v>0</v>
      </c>
      <c r="I704" s="137">
        <v>16</v>
      </c>
      <c r="J704" s="137">
        <v>0</v>
      </c>
      <c r="K704" s="138">
        <f t="shared" si="146"/>
        <v>8</v>
      </c>
      <c r="L704" s="138">
        <f t="shared" si="144"/>
        <v>8</v>
      </c>
      <c r="M704" s="136">
        <f t="shared" si="145"/>
        <v>0</v>
      </c>
      <c r="N704" s="139" t="str">
        <f t="shared" si="147"/>
        <v/>
      </c>
      <c r="O704" s="139" t="str">
        <f t="shared" si="148"/>
        <v/>
      </c>
      <c r="P704" s="139" t="str">
        <f t="shared" si="149"/>
        <v/>
      </c>
      <c r="Q704" s="139" t="str">
        <f t="shared" si="150"/>
        <v/>
      </c>
      <c r="R704" s="147">
        <f t="shared" si="151"/>
        <v>0</v>
      </c>
      <c r="S704" s="141">
        <v>1</v>
      </c>
      <c r="T704" s="142"/>
    </row>
    <row r="705" spans="1:20">
      <c r="A705" s="135" t="s">
        <v>154</v>
      </c>
      <c r="B705" s="136"/>
      <c r="C705" s="137">
        <v>7</v>
      </c>
      <c r="D705" s="137">
        <v>0</v>
      </c>
      <c r="E705" s="137">
        <v>12</v>
      </c>
      <c r="F705" s="137">
        <v>0</v>
      </c>
      <c r="G705" s="137">
        <v>13</v>
      </c>
      <c r="H705" s="137">
        <v>0</v>
      </c>
      <c r="I705" s="137">
        <v>16</v>
      </c>
      <c r="J705" s="137">
        <v>0</v>
      </c>
      <c r="K705" s="138">
        <f t="shared" si="146"/>
        <v>8</v>
      </c>
      <c r="L705" s="138">
        <f t="shared" si="144"/>
        <v>8</v>
      </c>
      <c r="M705" s="136">
        <f t="shared" si="145"/>
        <v>0</v>
      </c>
      <c r="N705" s="139" t="str">
        <f t="shared" si="147"/>
        <v/>
      </c>
      <c r="O705" s="139" t="str">
        <f t="shared" si="148"/>
        <v/>
      </c>
      <c r="P705" s="139" t="str">
        <f t="shared" si="149"/>
        <v/>
      </c>
      <c r="Q705" s="139" t="str">
        <f t="shared" si="150"/>
        <v/>
      </c>
      <c r="R705" s="147">
        <f t="shared" si="151"/>
        <v>0</v>
      </c>
      <c r="S705" s="141">
        <v>1</v>
      </c>
      <c r="T705" s="142"/>
    </row>
    <row r="706" spans="1:20">
      <c r="A706" s="135" t="s">
        <v>155</v>
      </c>
      <c r="B706" s="136" t="s">
        <v>140</v>
      </c>
      <c r="C706" s="137"/>
      <c r="D706" s="137"/>
      <c r="E706" s="137"/>
      <c r="F706" s="137"/>
      <c r="G706" s="137"/>
      <c r="H706" s="137"/>
      <c r="I706" s="137"/>
      <c r="J706" s="137"/>
      <c r="K706" s="138">
        <f t="shared" si="146"/>
        <v>0</v>
      </c>
      <c r="L706" s="138">
        <f t="shared" si="144"/>
        <v>0</v>
      </c>
      <c r="M706" s="136">
        <f t="shared" si="145"/>
        <v>0</v>
      </c>
      <c r="N706" s="139" t="str">
        <f t="shared" si="147"/>
        <v/>
      </c>
      <c r="O706" s="139">
        <f t="shared" si="148"/>
        <v>0</v>
      </c>
      <c r="P706" s="139" t="str">
        <f t="shared" si="149"/>
        <v/>
      </c>
      <c r="Q706" s="139" t="str">
        <f t="shared" si="150"/>
        <v/>
      </c>
      <c r="R706" s="147">
        <f t="shared" si="151"/>
        <v>0</v>
      </c>
      <c r="S706" s="141"/>
      <c r="T706" s="142"/>
    </row>
    <row r="707" spans="1:20" ht="17" customHeight="1">
      <c r="A707" s="135" t="s">
        <v>156</v>
      </c>
      <c r="B707" s="136" t="s">
        <v>140</v>
      </c>
      <c r="C707" s="137"/>
      <c r="D707" s="137"/>
      <c r="E707" s="137"/>
      <c r="F707" s="137"/>
      <c r="G707" s="137"/>
      <c r="H707" s="137"/>
      <c r="I707" s="137"/>
      <c r="J707" s="137"/>
      <c r="K707" s="138">
        <f t="shared" si="146"/>
        <v>0</v>
      </c>
      <c r="L707" s="138">
        <f t="shared" si="144"/>
        <v>0</v>
      </c>
      <c r="M707" s="136">
        <f t="shared" si="145"/>
        <v>0</v>
      </c>
      <c r="N707" s="139" t="str">
        <f t="shared" si="147"/>
        <v/>
      </c>
      <c r="O707" s="139">
        <f t="shared" si="148"/>
        <v>0</v>
      </c>
      <c r="P707" s="139" t="str">
        <f t="shared" si="149"/>
        <v/>
      </c>
      <c r="Q707" s="139" t="str">
        <f t="shared" si="150"/>
        <v/>
      </c>
      <c r="R707" s="147">
        <f t="shared" si="151"/>
        <v>0</v>
      </c>
      <c r="S707" s="141"/>
      <c r="T707" s="142"/>
    </row>
    <row r="708" spans="1:20">
      <c r="A708" s="135" t="s">
        <v>157</v>
      </c>
      <c r="B708" s="136"/>
      <c r="C708" s="137">
        <v>7</v>
      </c>
      <c r="D708" s="137">
        <v>0</v>
      </c>
      <c r="E708" s="137">
        <v>12</v>
      </c>
      <c r="F708" s="137">
        <v>0</v>
      </c>
      <c r="G708" s="137">
        <v>13</v>
      </c>
      <c r="H708" s="137">
        <v>0</v>
      </c>
      <c r="I708" s="137">
        <v>16</v>
      </c>
      <c r="J708" s="137">
        <v>0</v>
      </c>
      <c r="K708" s="138">
        <f t="shared" si="146"/>
        <v>8</v>
      </c>
      <c r="L708" s="138">
        <f t="shared" si="144"/>
        <v>8</v>
      </c>
      <c r="M708" s="136">
        <f t="shared" si="145"/>
        <v>0</v>
      </c>
      <c r="N708" s="139" t="str">
        <f t="shared" si="147"/>
        <v/>
      </c>
      <c r="O708" s="139" t="str">
        <f t="shared" si="148"/>
        <v/>
      </c>
      <c r="P708" s="139" t="str">
        <f t="shared" si="149"/>
        <v/>
      </c>
      <c r="Q708" s="139" t="str">
        <f t="shared" si="150"/>
        <v/>
      </c>
      <c r="R708" s="147">
        <f t="shared" si="151"/>
        <v>0</v>
      </c>
      <c r="S708" s="141">
        <v>1</v>
      </c>
      <c r="T708" s="142"/>
    </row>
    <row r="709" spans="1:20" s="168" customFormat="1">
      <c r="A709" s="160" t="s">
        <v>158</v>
      </c>
      <c r="B709" s="167"/>
      <c r="C709" s="162">
        <v>7</v>
      </c>
      <c r="D709" s="162">
        <v>0</v>
      </c>
      <c r="E709" s="162">
        <v>12</v>
      </c>
      <c r="F709" s="162">
        <v>0</v>
      </c>
      <c r="G709" s="162">
        <v>13</v>
      </c>
      <c r="H709" s="162">
        <v>0</v>
      </c>
      <c r="I709" s="162">
        <v>18</v>
      </c>
      <c r="J709" s="162">
        <v>0</v>
      </c>
      <c r="K709" s="163">
        <f t="shared" si="146"/>
        <v>10</v>
      </c>
      <c r="L709" s="163">
        <f t="shared" si="144"/>
        <v>8</v>
      </c>
      <c r="M709" s="161">
        <f t="shared" si="145"/>
        <v>2</v>
      </c>
      <c r="N709" s="164">
        <f t="shared" si="147"/>
        <v>1</v>
      </c>
      <c r="O709" s="164">
        <f t="shared" si="148"/>
        <v>1</v>
      </c>
      <c r="P709" s="164" t="str">
        <f t="shared" si="149"/>
        <v/>
      </c>
      <c r="Q709" s="164" t="str">
        <f t="shared" si="150"/>
        <v/>
      </c>
      <c r="R709" s="169">
        <f t="shared" si="151"/>
        <v>3.5</v>
      </c>
      <c r="S709" s="166">
        <v>1</v>
      </c>
      <c r="T709" s="167"/>
    </row>
    <row r="710" spans="1:20">
      <c r="A710" s="135" t="s">
        <v>159</v>
      </c>
      <c r="B710" s="136"/>
      <c r="C710" s="137">
        <v>7</v>
      </c>
      <c r="D710" s="137">
        <v>0</v>
      </c>
      <c r="E710" s="137">
        <v>12</v>
      </c>
      <c r="F710" s="137">
        <v>0</v>
      </c>
      <c r="G710" s="137">
        <v>13</v>
      </c>
      <c r="H710" s="137">
        <v>0</v>
      </c>
      <c r="I710" s="137">
        <v>16</v>
      </c>
      <c r="J710" s="137">
        <v>0</v>
      </c>
      <c r="K710" s="138">
        <f t="shared" si="146"/>
        <v>8</v>
      </c>
      <c r="L710" s="138">
        <f t="shared" si="144"/>
        <v>8</v>
      </c>
      <c r="M710" s="136">
        <f t="shared" si="145"/>
        <v>0</v>
      </c>
      <c r="N710" s="139" t="str">
        <f t="shared" si="147"/>
        <v/>
      </c>
      <c r="O710" s="139" t="str">
        <f t="shared" si="148"/>
        <v/>
      </c>
      <c r="P710" s="139" t="str">
        <f t="shared" si="149"/>
        <v/>
      </c>
      <c r="Q710" s="139" t="str">
        <f t="shared" si="150"/>
        <v/>
      </c>
      <c r="R710" s="140">
        <f t="shared" si="151"/>
        <v>0</v>
      </c>
      <c r="S710" s="141">
        <v>1</v>
      </c>
      <c r="T710" s="142"/>
    </row>
    <row r="711" spans="1:20">
      <c r="A711" s="135" t="s">
        <v>160</v>
      </c>
      <c r="B711" s="136"/>
      <c r="C711" s="137">
        <v>7</v>
      </c>
      <c r="D711" s="137">
        <v>0</v>
      </c>
      <c r="E711" s="137">
        <v>12</v>
      </c>
      <c r="F711" s="137">
        <v>0</v>
      </c>
      <c r="G711" s="137">
        <v>13</v>
      </c>
      <c r="H711" s="137">
        <v>0</v>
      </c>
      <c r="I711" s="137">
        <v>16</v>
      </c>
      <c r="J711" s="137">
        <v>0</v>
      </c>
      <c r="K711" s="138">
        <f t="shared" si="146"/>
        <v>8</v>
      </c>
      <c r="L711" s="138">
        <f t="shared" si="144"/>
        <v>8</v>
      </c>
      <c r="M711" s="136">
        <f t="shared" si="145"/>
        <v>0</v>
      </c>
      <c r="N711" s="139" t="str">
        <f t="shared" si="147"/>
        <v/>
      </c>
      <c r="O711" s="139" t="str">
        <f t="shared" si="148"/>
        <v/>
      </c>
      <c r="P711" s="139" t="str">
        <f t="shared" si="149"/>
        <v/>
      </c>
      <c r="Q711" s="139" t="str">
        <f t="shared" si="150"/>
        <v/>
      </c>
      <c r="R711" s="140">
        <f t="shared" si="151"/>
        <v>0</v>
      </c>
      <c r="S711" s="141">
        <v>1</v>
      </c>
      <c r="T711" s="142"/>
    </row>
    <row r="712" spans="1:20" s="168" customFormat="1">
      <c r="A712" s="160" t="s">
        <v>161</v>
      </c>
      <c r="B712" s="161"/>
      <c r="C712" s="162">
        <v>7</v>
      </c>
      <c r="D712" s="162">
        <v>0</v>
      </c>
      <c r="E712" s="162">
        <v>12</v>
      </c>
      <c r="F712" s="162">
        <v>0</v>
      </c>
      <c r="G712" s="162">
        <v>13</v>
      </c>
      <c r="H712" s="162">
        <v>0</v>
      </c>
      <c r="I712" s="162">
        <v>18</v>
      </c>
      <c r="J712" s="162">
        <v>0</v>
      </c>
      <c r="K712" s="163">
        <f t="shared" si="146"/>
        <v>10</v>
      </c>
      <c r="L712" s="163">
        <f t="shared" si="144"/>
        <v>8</v>
      </c>
      <c r="M712" s="161">
        <f t="shared" si="145"/>
        <v>2</v>
      </c>
      <c r="N712" s="164">
        <f t="shared" si="147"/>
        <v>1</v>
      </c>
      <c r="O712" s="164">
        <f t="shared" si="148"/>
        <v>1</v>
      </c>
      <c r="P712" s="164" t="str">
        <f t="shared" si="149"/>
        <v/>
      </c>
      <c r="Q712" s="164" t="str">
        <f t="shared" si="150"/>
        <v/>
      </c>
      <c r="R712" s="165">
        <f t="shared" si="151"/>
        <v>3.5</v>
      </c>
      <c r="S712" s="166">
        <v>1</v>
      </c>
      <c r="T712" s="167"/>
    </row>
    <row r="713" spans="1:20">
      <c r="A713" s="135" t="s">
        <v>162</v>
      </c>
      <c r="B713" s="136" t="s">
        <v>140</v>
      </c>
      <c r="C713" s="137"/>
      <c r="D713" s="137"/>
      <c r="E713" s="137"/>
      <c r="F713" s="137"/>
      <c r="G713" s="137"/>
      <c r="H713" s="137"/>
      <c r="I713" s="137"/>
      <c r="J713" s="137"/>
      <c r="K713" s="138">
        <f t="shared" si="146"/>
        <v>0</v>
      </c>
      <c r="L713" s="138">
        <f t="shared" si="144"/>
        <v>0</v>
      </c>
      <c r="M713" s="136">
        <f t="shared" si="145"/>
        <v>0</v>
      </c>
      <c r="N713" s="139" t="str">
        <f t="shared" si="147"/>
        <v/>
      </c>
      <c r="O713" s="139">
        <f t="shared" si="148"/>
        <v>0</v>
      </c>
      <c r="P713" s="139" t="str">
        <f t="shared" si="149"/>
        <v/>
      </c>
      <c r="Q713" s="139" t="str">
        <f t="shared" si="150"/>
        <v/>
      </c>
      <c r="R713" s="140">
        <f t="shared" si="151"/>
        <v>0</v>
      </c>
      <c r="S713" s="141"/>
      <c r="T713" s="142"/>
    </row>
    <row r="714" spans="1:20">
      <c r="A714" s="135" t="s">
        <v>163</v>
      </c>
      <c r="B714" s="136" t="s">
        <v>140</v>
      </c>
      <c r="C714" s="137"/>
      <c r="D714" s="137"/>
      <c r="E714" s="137"/>
      <c r="F714" s="137"/>
      <c r="G714" s="137"/>
      <c r="H714" s="137"/>
      <c r="I714" s="137"/>
      <c r="J714" s="137"/>
      <c r="K714" s="138">
        <f t="shared" si="146"/>
        <v>0</v>
      </c>
      <c r="L714" s="138">
        <f t="shared" si="144"/>
        <v>0</v>
      </c>
      <c r="M714" s="136">
        <f t="shared" si="145"/>
        <v>0</v>
      </c>
      <c r="N714" s="139" t="str">
        <f t="shared" si="147"/>
        <v/>
      </c>
      <c r="O714" s="139">
        <f t="shared" si="148"/>
        <v>0</v>
      </c>
      <c r="P714" s="139" t="str">
        <f t="shared" si="149"/>
        <v/>
      </c>
      <c r="Q714" s="139" t="str">
        <f t="shared" si="150"/>
        <v/>
      </c>
      <c r="R714" s="140">
        <f t="shared" si="151"/>
        <v>0</v>
      </c>
      <c r="S714" s="141"/>
      <c r="T714" s="142"/>
    </row>
    <row r="715" spans="1:20">
      <c r="A715" s="135" t="s">
        <v>164</v>
      </c>
      <c r="B715" s="136"/>
      <c r="C715" s="137">
        <v>7</v>
      </c>
      <c r="D715" s="137">
        <v>0</v>
      </c>
      <c r="E715" s="137">
        <v>12</v>
      </c>
      <c r="F715" s="137">
        <v>0</v>
      </c>
      <c r="G715" s="137">
        <v>13</v>
      </c>
      <c r="H715" s="137">
        <v>0</v>
      </c>
      <c r="I715" s="137">
        <v>16</v>
      </c>
      <c r="J715" s="137">
        <v>0</v>
      </c>
      <c r="K715" s="138">
        <f t="shared" si="146"/>
        <v>8</v>
      </c>
      <c r="L715" s="138">
        <f t="shared" si="144"/>
        <v>8</v>
      </c>
      <c r="M715" s="136">
        <f t="shared" si="145"/>
        <v>0</v>
      </c>
      <c r="N715" s="139" t="str">
        <f t="shared" si="147"/>
        <v/>
      </c>
      <c r="O715" s="139" t="str">
        <f t="shared" si="148"/>
        <v/>
      </c>
      <c r="P715" s="139" t="str">
        <f t="shared" si="149"/>
        <v/>
      </c>
      <c r="Q715" s="139" t="str">
        <f t="shared" si="150"/>
        <v/>
      </c>
      <c r="R715" s="140">
        <f t="shared" si="151"/>
        <v>0</v>
      </c>
      <c r="S715" s="141">
        <v>1</v>
      </c>
      <c r="T715" s="142"/>
    </row>
    <row r="716" spans="1:20">
      <c r="A716" s="135" t="s">
        <v>165</v>
      </c>
      <c r="B716" s="142"/>
      <c r="C716" s="137">
        <v>7</v>
      </c>
      <c r="D716" s="137">
        <v>0</v>
      </c>
      <c r="E716" s="137">
        <v>12</v>
      </c>
      <c r="F716" s="137">
        <v>0</v>
      </c>
      <c r="G716" s="137">
        <v>13</v>
      </c>
      <c r="H716" s="137">
        <v>0</v>
      </c>
      <c r="I716" s="137">
        <v>16</v>
      </c>
      <c r="J716" s="137">
        <v>0</v>
      </c>
      <c r="K716" s="138">
        <f t="shared" si="146"/>
        <v>8</v>
      </c>
      <c r="L716" s="138">
        <f t="shared" si="144"/>
        <v>8</v>
      </c>
      <c r="M716" s="136">
        <f t="shared" si="145"/>
        <v>0</v>
      </c>
      <c r="N716" s="139" t="str">
        <f t="shared" si="147"/>
        <v/>
      </c>
      <c r="O716" s="139" t="str">
        <f t="shared" si="148"/>
        <v/>
      </c>
      <c r="P716" s="139" t="str">
        <f t="shared" si="149"/>
        <v/>
      </c>
      <c r="Q716" s="139" t="str">
        <f t="shared" si="150"/>
        <v/>
      </c>
      <c r="R716" s="140">
        <f t="shared" si="151"/>
        <v>0</v>
      </c>
      <c r="S716" s="141">
        <v>1</v>
      </c>
      <c r="T716" s="142"/>
    </row>
    <row r="717" spans="1:20">
      <c r="A717" s="135" t="s">
        <v>166</v>
      </c>
      <c r="B717" s="136"/>
      <c r="C717" s="137"/>
      <c r="D717" s="137"/>
      <c r="E717" s="137"/>
      <c r="F717" s="137"/>
      <c r="G717" s="137"/>
      <c r="H717" s="137"/>
      <c r="I717" s="137"/>
      <c r="J717" s="137"/>
      <c r="K717" s="138">
        <f t="shared" si="146"/>
        <v>0</v>
      </c>
      <c r="L717" s="138">
        <f t="shared" si="144"/>
        <v>0</v>
      </c>
      <c r="M717" s="136">
        <f t="shared" si="145"/>
        <v>0</v>
      </c>
      <c r="N717" s="139" t="str">
        <f t="shared" si="147"/>
        <v/>
      </c>
      <c r="O717" s="139" t="str">
        <f t="shared" si="148"/>
        <v/>
      </c>
      <c r="P717" s="139" t="str">
        <f t="shared" si="149"/>
        <v/>
      </c>
      <c r="Q717" s="139" t="str">
        <f t="shared" si="150"/>
        <v/>
      </c>
      <c r="R717" s="140">
        <f t="shared" si="151"/>
        <v>0</v>
      </c>
      <c r="S717" s="141"/>
      <c r="T717" s="142"/>
    </row>
    <row r="718" spans="1:20" ht="16" thickBot="1">
      <c r="A718" s="143"/>
      <c r="B718" s="143"/>
      <c r="C718" s="144"/>
      <c r="D718" s="144"/>
      <c r="E718" s="144"/>
      <c r="F718" s="144"/>
      <c r="G718" s="144"/>
      <c r="H718" s="144"/>
      <c r="I718" s="144"/>
      <c r="J718" s="144"/>
      <c r="K718" s="260" t="s">
        <v>167</v>
      </c>
      <c r="L718" s="261"/>
      <c r="M718" s="262"/>
      <c r="N718" s="145">
        <f t="shared" ref="N718:S718" si="152">SUM(N687:N717)</f>
        <v>4</v>
      </c>
      <c r="O718" s="145">
        <f t="shared" si="152"/>
        <v>4</v>
      </c>
      <c r="P718" s="145">
        <f t="shared" si="152"/>
        <v>0</v>
      </c>
      <c r="Q718" s="145">
        <f t="shared" si="152"/>
        <v>0</v>
      </c>
      <c r="R718" s="145">
        <f t="shared" si="152"/>
        <v>14</v>
      </c>
      <c r="S718" s="145">
        <f t="shared" si="152"/>
        <v>22</v>
      </c>
      <c r="T718" s="145"/>
    </row>
    <row r="719" spans="1:20" ht="16" thickBot="1">
      <c r="A719" s="112"/>
      <c r="B719" s="112"/>
      <c r="K719" s="119"/>
      <c r="L719" s="119"/>
      <c r="M719" s="119"/>
      <c r="N719" s="146"/>
      <c r="O719" s="146"/>
      <c r="P719" s="146"/>
      <c r="Q719" s="146"/>
      <c r="R719" s="146"/>
      <c r="S719" s="146"/>
    </row>
    <row r="720" spans="1:20" ht="16" thickBot="1">
      <c r="A720" s="242" t="s">
        <v>116</v>
      </c>
      <c r="B720" s="243"/>
      <c r="C720" s="243"/>
      <c r="D720" s="243"/>
      <c r="E720" s="243"/>
      <c r="F720" s="243"/>
      <c r="G720" s="243"/>
      <c r="H720" s="243"/>
      <c r="I720" s="243"/>
      <c r="J720" s="243"/>
      <c r="K720" s="243"/>
      <c r="L720" s="243"/>
      <c r="M720" s="243"/>
      <c r="N720" s="243"/>
      <c r="O720" s="243"/>
      <c r="P720" s="243"/>
      <c r="Q720" s="243"/>
      <c r="R720" s="243"/>
      <c r="S720" s="243"/>
      <c r="T720" s="244"/>
    </row>
    <row r="721" spans="1:20">
      <c r="A721" s="245"/>
      <c r="B721" s="246"/>
      <c r="C721" s="113"/>
      <c r="D721" s="113"/>
      <c r="E721" s="113"/>
      <c r="F721" s="114"/>
      <c r="G721" s="114"/>
      <c r="H721" s="114"/>
      <c r="I721" s="114"/>
      <c r="J721" s="114"/>
      <c r="K721" s="114"/>
      <c r="L721" s="114"/>
      <c r="M721" s="113"/>
      <c r="N721" s="114"/>
      <c r="O721" s="114"/>
      <c r="P721" s="114"/>
      <c r="Q721" s="113"/>
      <c r="R721" s="115"/>
      <c r="S721" s="115"/>
      <c r="T721" s="116"/>
    </row>
    <row r="722" spans="1:20">
      <c r="A722" s="247" t="s">
        <v>117</v>
      </c>
      <c r="B722" s="248"/>
      <c r="C722" s="119" t="s">
        <v>118</v>
      </c>
      <c r="D722" s="249" t="s">
        <v>100</v>
      </c>
      <c r="E722" s="249"/>
      <c r="F722" s="249"/>
      <c r="G722" s="249"/>
      <c r="H722" s="249"/>
      <c r="I722" s="249"/>
      <c r="J722" s="249"/>
      <c r="K722" s="120"/>
      <c r="L722" s="120"/>
      <c r="M722" s="120"/>
      <c r="N722" s="120"/>
      <c r="O722" s="119"/>
      <c r="P722" s="120"/>
      <c r="R722" s="120"/>
      <c r="S722" s="120"/>
      <c r="T722" s="121"/>
    </row>
    <row r="723" spans="1:20">
      <c r="A723" s="117" t="s">
        <v>119</v>
      </c>
      <c r="B723" s="118"/>
      <c r="C723" s="119" t="s">
        <v>118</v>
      </c>
      <c r="D723" s="248"/>
      <c r="E723" s="248"/>
      <c r="F723" s="248"/>
      <c r="G723" s="248"/>
      <c r="H723" s="248"/>
      <c r="I723" s="248"/>
      <c r="J723" s="248"/>
      <c r="K723" s="120"/>
      <c r="L723" s="120"/>
      <c r="M723" s="120" t="s">
        <v>191</v>
      </c>
      <c r="O723" s="119"/>
      <c r="P723" s="120"/>
      <c r="Q723" s="120"/>
      <c r="R723" s="120"/>
      <c r="S723" s="122"/>
      <c r="T723" s="121"/>
    </row>
    <row r="724" spans="1:20">
      <c r="A724" s="117" t="s">
        <v>120</v>
      </c>
      <c r="B724" s="118"/>
      <c r="C724" s="119" t="s">
        <v>118</v>
      </c>
      <c r="D724" s="248" t="s">
        <v>101</v>
      </c>
      <c r="E724" s="248"/>
      <c r="F724" s="248"/>
      <c r="G724" s="248"/>
      <c r="H724" s="248"/>
      <c r="I724" s="248"/>
      <c r="J724" s="248"/>
      <c r="K724" s="120"/>
      <c r="L724" s="120"/>
      <c r="M724" s="120"/>
      <c r="N724" s="120"/>
      <c r="O724" s="119"/>
      <c r="P724" s="120"/>
      <c r="Q724" s="120"/>
      <c r="R724" s="120"/>
      <c r="S724" s="120"/>
      <c r="T724" s="121"/>
    </row>
    <row r="725" spans="1:20">
      <c r="A725" s="123" t="s">
        <v>121</v>
      </c>
      <c r="B725" s="124"/>
      <c r="C725" s="125" t="s">
        <v>118</v>
      </c>
      <c r="D725" s="250"/>
      <c r="E725" s="250"/>
      <c r="F725" s="250"/>
      <c r="G725" s="250"/>
      <c r="H725" s="250"/>
      <c r="I725" s="250"/>
      <c r="J725" s="250"/>
      <c r="K725" s="124"/>
      <c r="L725" s="124"/>
      <c r="M725" s="124"/>
      <c r="N725" s="124"/>
      <c r="O725" s="124"/>
      <c r="P725" s="124"/>
      <c r="Q725" s="124"/>
      <c r="R725" s="124"/>
      <c r="S725" s="124"/>
      <c r="T725" s="126"/>
    </row>
    <row r="726" spans="1:20" ht="16" thickBot="1">
      <c r="A726" s="127"/>
      <c r="B726" s="128"/>
      <c r="C726" s="129"/>
      <c r="D726" s="129"/>
      <c r="E726" s="129"/>
      <c r="F726" s="129"/>
      <c r="G726" s="129"/>
      <c r="H726" s="129"/>
      <c r="I726" s="129"/>
      <c r="J726" s="129"/>
      <c r="K726" s="129"/>
      <c r="L726" s="129"/>
      <c r="M726" s="128"/>
      <c r="N726" s="129"/>
      <c r="O726" s="129"/>
      <c r="P726" s="129"/>
      <c r="Q726" s="129"/>
      <c r="R726" s="129"/>
      <c r="S726" s="129"/>
      <c r="T726" s="130"/>
    </row>
    <row r="727" spans="1:20" ht="12.75" customHeight="1">
      <c r="A727" s="251" t="s">
        <v>122</v>
      </c>
      <c r="B727" s="253" t="s">
        <v>123</v>
      </c>
      <c r="C727" s="255" t="s">
        <v>124</v>
      </c>
      <c r="D727" s="256"/>
      <c r="E727" s="256"/>
      <c r="F727" s="257"/>
      <c r="G727" s="255" t="s">
        <v>125</v>
      </c>
      <c r="H727" s="256"/>
      <c r="I727" s="256"/>
      <c r="J727" s="257"/>
      <c r="K727" s="253" t="s">
        <v>126</v>
      </c>
      <c r="L727" s="253" t="s">
        <v>127</v>
      </c>
      <c r="M727" s="264" t="s">
        <v>128</v>
      </c>
      <c r="N727" s="266" t="s">
        <v>129</v>
      </c>
      <c r="O727" s="256"/>
      <c r="P727" s="256"/>
      <c r="Q727" s="267"/>
      <c r="R727" s="268" t="s">
        <v>130</v>
      </c>
      <c r="S727" s="131" t="s">
        <v>172</v>
      </c>
      <c r="T727" s="268" t="s">
        <v>132</v>
      </c>
    </row>
    <row r="728" spans="1:20" ht="16" thickBot="1">
      <c r="A728" s="252"/>
      <c r="B728" s="254"/>
      <c r="C728" s="258" t="s">
        <v>133</v>
      </c>
      <c r="D728" s="259"/>
      <c r="E728" s="258" t="s">
        <v>134</v>
      </c>
      <c r="F728" s="259"/>
      <c r="G728" s="258" t="s">
        <v>133</v>
      </c>
      <c r="H728" s="259"/>
      <c r="I728" s="258" t="s">
        <v>134</v>
      </c>
      <c r="J728" s="259"/>
      <c r="K728" s="254"/>
      <c r="L728" s="254"/>
      <c r="M728" s="265"/>
      <c r="N728" s="132">
        <v>1.5</v>
      </c>
      <c r="O728" s="133">
        <v>2</v>
      </c>
      <c r="P728" s="133">
        <v>3</v>
      </c>
      <c r="Q728" s="134">
        <v>4</v>
      </c>
      <c r="R728" s="269"/>
      <c r="S728" s="156">
        <v>15000</v>
      </c>
      <c r="T728" s="269"/>
    </row>
    <row r="729" spans="1:20">
      <c r="A729" s="135" t="s">
        <v>135</v>
      </c>
      <c r="B729" s="136"/>
      <c r="C729" s="137">
        <v>7</v>
      </c>
      <c r="D729" s="137">
        <v>0</v>
      </c>
      <c r="E729" s="137">
        <v>12</v>
      </c>
      <c r="F729" s="137">
        <v>0</v>
      </c>
      <c r="G729" s="137">
        <v>13</v>
      </c>
      <c r="H729" s="137">
        <v>0</v>
      </c>
      <c r="I729" s="137">
        <v>16</v>
      </c>
      <c r="J729" s="137">
        <v>0</v>
      </c>
      <c r="K729" s="138">
        <f>((((E729-C729)*60)+(F729-D729))/60)+((((I729-G729)*60)+(J729-H729))/60)</f>
        <v>8</v>
      </c>
      <c r="L729" s="138">
        <f>IF(K729=0,0,IF(OR(B729="H",B729="OFF"),K729,IF(B729="",8,0)))</f>
        <v>8</v>
      </c>
      <c r="M729" s="136">
        <f>IF(AND(B729="",K729&lt;=8),0,IF(AND(B729="",K729&gt;8),K729-L729,IF(OR(B729="H",B729="OFF"),L729,0)))</f>
        <v>0</v>
      </c>
      <c r="N729" s="139" t="str">
        <f>IF(M729=0,"",IF(AND(B729="",L729=8,M729&lt;=1),M729,IF(AND(M729&gt;1,B729=""),1,"")))</f>
        <v/>
      </c>
      <c r="O729" s="139" t="str">
        <f>IF(AND(B729="",M729&gt;1),M729-N729,IF(AND(B729="H",M729&lt;=5),M729,IF(AND(B729="OFF",M729&lt;=7),M729,IF(AND(B729="H",M729&gt;5),5,IF(AND(B729="OFF",M729&gt;7),7,"")))))</f>
        <v/>
      </c>
      <c r="P729" s="139" t="str">
        <f>IF(AND(B729="OFF",M729&gt;=8),1,IF(AND(B729="H",M729&gt;=6),1,""))</f>
        <v/>
      </c>
      <c r="Q729" s="139" t="str">
        <f>IF(AND(B729="H",M729&gt;=6),M729-6,IF(AND(B729="OFF",M729&gt;8),M729-8,""))</f>
        <v/>
      </c>
      <c r="R729" s="140">
        <f>(IF(N729="",0,(N729*$N$10)))+(IF(O729="",0,(O729*$O$10)))+(IF(P729="",0,(P729*$P$10)))+(IF(Q729="",0,(Q729*$Q$10)))</f>
        <v>0</v>
      </c>
      <c r="S729" s="141">
        <v>1</v>
      </c>
      <c r="T729" s="142"/>
    </row>
    <row r="730" spans="1:20">
      <c r="A730" s="135" t="s">
        <v>136</v>
      </c>
      <c r="B730" s="142"/>
      <c r="C730" s="137">
        <v>7</v>
      </c>
      <c r="D730" s="137">
        <v>0</v>
      </c>
      <c r="E730" s="137">
        <v>12</v>
      </c>
      <c r="F730" s="137">
        <v>0</v>
      </c>
      <c r="G730" s="137">
        <v>13</v>
      </c>
      <c r="H730" s="137">
        <v>0</v>
      </c>
      <c r="I730" s="137">
        <v>16</v>
      </c>
      <c r="J730" s="137">
        <v>0</v>
      </c>
      <c r="K730" s="138">
        <f>((((E730-C730)*60)+(F730-D730))/60)+((((I730-G730)*60)+(J730-H730))/60)</f>
        <v>8</v>
      </c>
      <c r="L730" s="138">
        <f t="shared" ref="L730:L758" si="153">IF(K730=0,0,IF(OR(B730="H",B730="OFF"),K730,IF(B730="",8,0)))</f>
        <v>8</v>
      </c>
      <c r="M730" s="136">
        <f t="shared" ref="M730:M754" si="154">IF(AND(B730="",K730&lt;=8),0,IF(AND(B730="",K730&gt;8),K730-L730,IF(OR(B730="H",B730="OFF"),L730,0)))</f>
        <v>0</v>
      </c>
      <c r="N730" s="139" t="str">
        <f>IF(M730=0,"",IF(AND(B730="",L730=8,M730&lt;=1),M730,IF(AND(M730&gt;1,B730=""),1,"")))</f>
        <v/>
      </c>
      <c r="O730" s="139" t="str">
        <f>IF(AND(B730="",M730&gt;1),M730-N730,IF(AND(B730="H",M730&lt;=5),M730,IF(AND(B730="OFF",M730&lt;=7),M730,IF(AND(B730="H",M730&gt;5),5,IF(AND(B730="OFF",M730&gt;7),7,"")))))</f>
        <v/>
      </c>
      <c r="P730" s="139" t="str">
        <f>IF(AND(B730="OFF",M730&gt;=8),1,IF(AND(B730="H",M730&gt;=6),1,""))</f>
        <v/>
      </c>
      <c r="Q730" s="139" t="str">
        <f>IF(AND(B730="H",M730&gt;=6),M730-6,IF(AND(B730="OFF",M730&gt;8),M730-8,""))</f>
        <v/>
      </c>
      <c r="R730" s="140">
        <f>(IF(N730="",0,(N730*$N$10)))+(IF(O730="",0,(O730*$O$10)))+(IF(P730="",0,(P730*$P$10)))+(IF(Q730="",0,(Q730*$Q$10)))</f>
        <v>0</v>
      </c>
      <c r="S730" s="141">
        <v>1</v>
      </c>
      <c r="T730" s="142"/>
    </row>
    <row r="731" spans="1:20">
      <c r="A731" s="135" t="s">
        <v>137</v>
      </c>
      <c r="B731" s="136"/>
      <c r="C731" s="137">
        <v>7</v>
      </c>
      <c r="D731" s="137">
        <v>0</v>
      </c>
      <c r="E731" s="137">
        <v>12</v>
      </c>
      <c r="F731" s="137">
        <v>0</v>
      </c>
      <c r="G731" s="137">
        <v>13</v>
      </c>
      <c r="H731" s="137">
        <v>0</v>
      </c>
      <c r="I731" s="137">
        <v>16</v>
      </c>
      <c r="J731" s="137">
        <v>0</v>
      </c>
      <c r="K731" s="138">
        <f t="shared" ref="K731:K759" si="155">((((E731-C731)*60)+(F731-D731))/60)+((((I731-G731)*60)+(J731-H731))/60)</f>
        <v>8</v>
      </c>
      <c r="L731" s="138">
        <f t="shared" si="153"/>
        <v>8</v>
      </c>
      <c r="M731" s="136">
        <f t="shared" si="154"/>
        <v>0</v>
      </c>
      <c r="N731" s="139" t="str">
        <f t="shared" ref="N731:N759" si="156">IF(M731=0,"",IF(AND(B731="",L731=8,M731&lt;=1),M731,IF(AND(M731&gt;1,B731=""),1,"")))</f>
        <v/>
      </c>
      <c r="O731" s="139" t="str">
        <f t="shared" ref="O731:O759" si="157">IF(AND(B731="",M731&gt;1),M731-N731,IF(AND(B731="H",M731&lt;=5),M731,IF(AND(B731="OFF",M731&lt;=7),M731,IF(AND(B731="H",M731&gt;5),5,IF(AND(B731="OFF",M731&gt;7),7,"")))))</f>
        <v/>
      </c>
      <c r="P731" s="139" t="str">
        <f t="shared" ref="P731:P759" si="158">IF(AND(B731="OFF",M731&gt;=8),1,IF(AND(B731="H",M731&gt;=6),1,""))</f>
        <v/>
      </c>
      <c r="Q731" s="139" t="str">
        <f t="shared" ref="Q731:Q759" si="159">IF(AND(B731="H",M731&gt;=6),M731-6,IF(AND(B731="OFF",M731&gt;8),M731-8,""))</f>
        <v/>
      </c>
      <c r="R731" s="140">
        <f t="shared" ref="R731:R759" si="160">(IF(N731="",0,(N731*$N$10)))+(IF(O731="",0,(O731*$O$10)))+(IF(P731="",0,(P731*$P$10)))+(IF(Q731="",0,(Q731*$Q$10)))</f>
        <v>0</v>
      </c>
      <c r="S731" s="141">
        <v>1</v>
      </c>
      <c r="T731" s="142"/>
    </row>
    <row r="732" spans="1:20">
      <c r="A732" s="135" t="s">
        <v>138</v>
      </c>
      <c r="B732" s="136"/>
      <c r="C732" s="137">
        <v>7</v>
      </c>
      <c r="D732" s="137">
        <v>0</v>
      </c>
      <c r="E732" s="137">
        <v>12</v>
      </c>
      <c r="F732" s="137">
        <v>0</v>
      </c>
      <c r="G732" s="137">
        <v>13</v>
      </c>
      <c r="H732" s="137">
        <v>0</v>
      </c>
      <c r="I732" s="137">
        <v>16</v>
      </c>
      <c r="J732" s="137">
        <v>0</v>
      </c>
      <c r="K732" s="138">
        <f t="shared" si="155"/>
        <v>8</v>
      </c>
      <c r="L732" s="138">
        <f t="shared" si="153"/>
        <v>8</v>
      </c>
      <c r="M732" s="136">
        <f t="shared" si="154"/>
        <v>0</v>
      </c>
      <c r="N732" s="139" t="str">
        <f t="shared" si="156"/>
        <v/>
      </c>
      <c r="O732" s="139" t="str">
        <f t="shared" si="157"/>
        <v/>
      </c>
      <c r="P732" s="139" t="str">
        <f t="shared" si="158"/>
        <v/>
      </c>
      <c r="Q732" s="139" t="str">
        <f t="shared" si="159"/>
        <v/>
      </c>
      <c r="R732" s="140">
        <f t="shared" si="160"/>
        <v>0</v>
      </c>
      <c r="S732" s="141">
        <v>1</v>
      </c>
      <c r="T732" s="142"/>
    </row>
    <row r="733" spans="1:20">
      <c r="A733" s="135" t="s">
        <v>139</v>
      </c>
      <c r="B733" s="136" t="s">
        <v>140</v>
      </c>
      <c r="C733" s="137"/>
      <c r="D733" s="137"/>
      <c r="E733" s="137"/>
      <c r="F733" s="137"/>
      <c r="G733" s="137"/>
      <c r="H733" s="137"/>
      <c r="I733" s="137"/>
      <c r="J733" s="137"/>
      <c r="K733" s="138">
        <f t="shared" si="155"/>
        <v>0</v>
      </c>
      <c r="L733" s="138">
        <f t="shared" si="153"/>
        <v>0</v>
      </c>
      <c r="M733" s="136">
        <f t="shared" si="154"/>
        <v>0</v>
      </c>
      <c r="N733" s="139" t="str">
        <f t="shared" si="156"/>
        <v/>
      </c>
      <c r="O733" s="139">
        <f t="shared" si="157"/>
        <v>0</v>
      </c>
      <c r="P733" s="139" t="str">
        <f t="shared" si="158"/>
        <v/>
      </c>
      <c r="Q733" s="139" t="str">
        <f t="shared" si="159"/>
        <v/>
      </c>
      <c r="R733" s="140">
        <f t="shared" si="160"/>
        <v>0</v>
      </c>
      <c r="S733" s="141"/>
      <c r="T733" s="142"/>
    </row>
    <row r="734" spans="1:20">
      <c r="A734" s="135" t="s">
        <v>141</v>
      </c>
      <c r="B734" s="136" t="s">
        <v>140</v>
      </c>
      <c r="C734" s="137"/>
      <c r="D734" s="137"/>
      <c r="E734" s="137"/>
      <c r="F734" s="137"/>
      <c r="G734" s="137"/>
      <c r="H734" s="137"/>
      <c r="I734" s="137"/>
      <c r="J734" s="137"/>
      <c r="K734" s="138">
        <f t="shared" si="155"/>
        <v>0</v>
      </c>
      <c r="L734" s="138">
        <f t="shared" si="153"/>
        <v>0</v>
      </c>
      <c r="M734" s="136">
        <f t="shared" si="154"/>
        <v>0</v>
      </c>
      <c r="N734" s="139" t="str">
        <f t="shared" si="156"/>
        <v/>
      </c>
      <c r="O734" s="139">
        <f t="shared" si="157"/>
        <v>0</v>
      </c>
      <c r="P734" s="139" t="str">
        <f t="shared" si="158"/>
        <v/>
      </c>
      <c r="Q734" s="139" t="str">
        <f t="shared" si="159"/>
        <v/>
      </c>
      <c r="R734" s="140">
        <f t="shared" si="160"/>
        <v>0</v>
      </c>
      <c r="S734" s="141"/>
      <c r="T734" s="142"/>
    </row>
    <row r="735" spans="1:20">
      <c r="A735" s="135" t="s">
        <v>142</v>
      </c>
      <c r="B735" s="136" t="s">
        <v>140</v>
      </c>
      <c r="C735" s="137"/>
      <c r="D735" s="137"/>
      <c r="E735" s="137"/>
      <c r="F735" s="137"/>
      <c r="G735" s="137"/>
      <c r="H735" s="137"/>
      <c r="I735" s="137"/>
      <c r="J735" s="137"/>
      <c r="K735" s="138">
        <f t="shared" si="155"/>
        <v>0</v>
      </c>
      <c r="L735" s="138">
        <f t="shared" si="153"/>
        <v>0</v>
      </c>
      <c r="M735" s="136">
        <f t="shared" si="154"/>
        <v>0</v>
      </c>
      <c r="N735" s="139" t="str">
        <f t="shared" si="156"/>
        <v/>
      </c>
      <c r="O735" s="139">
        <f t="shared" si="157"/>
        <v>0</v>
      </c>
      <c r="P735" s="139" t="str">
        <f t="shared" si="158"/>
        <v/>
      </c>
      <c r="Q735" s="139" t="str">
        <f t="shared" si="159"/>
        <v/>
      </c>
      <c r="R735" s="140">
        <f t="shared" si="160"/>
        <v>0</v>
      </c>
      <c r="S735" s="141"/>
      <c r="T735" s="142"/>
    </row>
    <row r="736" spans="1:20">
      <c r="A736" s="135" t="s">
        <v>143</v>
      </c>
      <c r="B736" s="136"/>
      <c r="C736" s="137">
        <v>7</v>
      </c>
      <c r="D736" s="137">
        <v>0</v>
      </c>
      <c r="E736" s="137">
        <v>12</v>
      </c>
      <c r="F736" s="137">
        <v>0</v>
      </c>
      <c r="G736" s="137">
        <v>13</v>
      </c>
      <c r="H736" s="137">
        <v>0</v>
      </c>
      <c r="I736" s="137">
        <v>16</v>
      </c>
      <c r="J736" s="137">
        <v>0</v>
      </c>
      <c r="K736" s="138">
        <f t="shared" si="155"/>
        <v>8</v>
      </c>
      <c r="L736" s="138">
        <f t="shared" si="153"/>
        <v>8</v>
      </c>
      <c r="M736" s="136">
        <f t="shared" si="154"/>
        <v>0</v>
      </c>
      <c r="N736" s="139" t="str">
        <f t="shared" si="156"/>
        <v/>
      </c>
      <c r="O736" s="139" t="str">
        <f t="shared" si="157"/>
        <v/>
      </c>
      <c r="P736" s="139" t="str">
        <f t="shared" si="158"/>
        <v/>
      </c>
      <c r="Q736" s="139" t="str">
        <f t="shared" si="159"/>
        <v/>
      </c>
      <c r="R736" s="140">
        <f t="shared" si="160"/>
        <v>0</v>
      </c>
      <c r="S736" s="141">
        <v>1</v>
      </c>
      <c r="T736" s="142"/>
    </row>
    <row r="737" spans="1:20">
      <c r="A737" s="135" t="s">
        <v>144</v>
      </c>
      <c r="B737" s="142"/>
      <c r="C737" s="137">
        <v>7</v>
      </c>
      <c r="D737" s="137">
        <v>0</v>
      </c>
      <c r="E737" s="137">
        <v>12</v>
      </c>
      <c r="F737" s="137">
        <v>0</v>
      </c>
      <c r="G737" s="137">
        <v>13</v>
      </c>
      <c r="H737" s="137">
        <v>0</v>
      </c>
      <c r="I737" s="137">
        <v>16</v>
      </c>
      <c r="J737" s="137">
        <v>0</v>
      </c>
      <c r="K737" s="138">
        <f t="shared" si="155"/>
        <v>8</v>
      </c>
      <c r="L737" s="138">
        <f t="shared" si="153"/>
        <v>8</v>
      </c>
      <c r="M737" s="136">
        <f t="shared" si="154"/>
        <v>0</v>
      </c>
      <c r="N737" s="139" t="str">
        <f t="shared" si="156"/>
        <v/>
      </c>
      <c r="O737" s="139" t="str">
        <f t="shared" si="157"/>
        <v/>
      </c>
      <c r="P737" s="139" t="str">
        <f t="shared" si="158"/>
        <v/>
      </c>
      <c r="Q737" s="139" t="str">
        <f t="shared" si="159"/>
        <v/>
      </c>
      <c r="R737" s="140">
        <f t="shared" si="160"/>
        <v>0</v>
      </c>
      <c r="S737" s="141">
        <v>1</v>
      </c>
      <c r="T737" s="142"/>
    </row>
    <row r="738" spans="1:20">
      <c r="A738" s="135" t="s">
        <v>145</v>
      </c>
      <c r="B738" s="136"/>
      <c r="C738" s="137">
        <v>7</v>
      </c>
      <c r="D738" s="137">
        <v>0</v>
      </c>
      <c r="E738" s="137">
        <v>12</v>
      </c>
      <c r="F738" s="137">
        <v>0</v>
      </c>
      <c r="G738" s="137">
        <v>13</v>
      </c>
      <c r="H738" s="137">
        <v>0</v>
      </c>
      <c r="I738" s="137">
        <v>16</v>
      </c>
      <c r="J738" s="137">
        <v>0</v>
      </c>
      <c r="K738" s="138">
        <f t="shared" si="155"/>
        <v>8</v>
      </c>
      <c r="L738" s="138">
        <f t="shared" si="153"/>
        <v>8</v>
      </c>
      <c r="M738" s="136">
        <f t="shared" si="154"/>
        <v>0</v>
      </c>
      <c r="N738" s="139" t="str">
        <f t="shared" si="156"/>
        <v/>
      </c>
      <c r="O738" s="139" t="str">
        <f t="shared" si="157"/>
        <v/>
      </c>
      <c r="P738" s="139" t="str">
        <f t="shared" si="158"/>
        <v/>
      </c>
      <c r="Q738" s="139" t="str">
        <f t="shared" si="159"/>
        <v/>
      </c>
      <c r="R738" s="140">
        <f t="shared" si="160"/>
        <v>0</v>
      </c>
      <c r="S738" s="141">
        <v>1</v>
      </c>
      <c r="T738" s="142"/>
    </row>
    <row r="739" spans="1:20" s="168" customFormat="1">
      <c r="A739" s="160" t="s">
        <v>146</v>
      </c>
      <c r="B739" s="161"/>
      <c r="C739" s="162">
        <v>7</v>
      </c>
      <c r="D739" s="162">
        <v>0</v>
      </c>
      <c r="E739" s="162">
        <v>12</v>
      </c>
      <c r="F739" s="162">
        <v>0</v>
      </c>
      <c r="G739" s="162">
        <v>13</v>
      </c>
      <c r="H739" s="162">
        <v>0</v>
      </c>
      <c r="I739" s="162">
        <v>18</v>
      </c>
      <c r="J739" s="162">
        <v>0</v>
      </c>
      <c r="K739" s="163">
        <f t="shared" si="155"/>
        <v>10</v>
      </c>
      <c r="L739" s="163">
        <f t="shared" si="153"/>
        <v>8</v>
      </c>
      <c r="M739" s="161">
        <f t="shared" si="154"/>
        <v>2</v>
      </c>
      <c r="N739" s="164">
        <f t="shared" si="156"/>
        <v>1</v>
      </c>
      <c r="O739" s="164">
        <f t="shared" si="157"/>
        <v>1</v>
      </c>
      <c r="P739" s="164" t="str">
        <f t="shared" si="158"/>
        <v/>
      </c>
      <c r="Q739" s="164" t="str">
        <f t="shared" si="159"/>
        <v/>
      </c>
      <c r="R739" s="165">
        <f t="shared" si="160"/>
        <v>3.5</v>
      </c>
      <c r="S739" s="166">
        <v>1</v>
      </c>
      <c r="T739" s="167"/>
    </row>
    <row r="740" spans="1:20" s="168" customFormat="1">
      <c r="A740" s="160" t="s">
        <v>147</v>
      </c>
      <c r="B740" s="161"/>
      <c r="C740" s="162">
        <v>7</v>
      </c>
      <c r="D740" s="162">
        <v>0</v>
      </c>
      <c r="E740" s="162">
        <v>12</v>
      </c>
      <c r="F740" s="162">
        <v>0</v>
      </c>
      <c r="G740" s="162">
        <v>13</v>
      </c>
      <c r="H740" s="162">
        <v>0</v>
      </c>
      <c r="I740" s="162">
        <v>18</v>
      </c>
      <c r="J740" s="162">
        <v>0</v>
      </c>
      <c r="K740" s="163">
        <f t="shared" si="155"/>
        <v>10</v>
      </c>
      <c r="L740" s="163">
        <f t="shared" si="153"/>
        <v>8</v>
      </c>
      <c r="M740" s="161">
        <f t="shared" si="154"/>
        <v>2</v>
      </c>
      <c r="N740" s="164">
        <f t="shared" si="156"/>
        <v>1</v>
      </c>
      <c r="O740" s="164">
        <f t="shared" si="157"/>
        <v>1</v>
      </c>
      <c r="P740" s="164" t="str">
        <f t="shared" si="158"/>
        <v/>
      </c>
      <c r="Q740" s="164" t="str">
        <f t="shared" si="159"/>
        <v/>
      </c>
      <c r="R740" s="165">
        <f t="shared" si="160"/>
        <v>3.5</v>
      </c>
      <c r="S740" s="166">
        <v>1</v>
      </c>
      <c r="T740" s="167"/>
    </row>
    <row r="741" spans="1:20" s="168" customFormat="1">
      <c r="A741" s="160" t="s">
        <v>148</v>
      </c>
      <c r="B741" s="161" t="s">
        <v>140</v>
      </c>
      <c r="C741" s="162">
        <v>7</v>
      </c>
      <c r="D741" s="162">
        <v>0</v>
      </c>
      <c r="E741" s="162">
        <v>12</v>
      </c>
      <c r="F741" s="162">
        <v>0</v>
      </c>
      <c r="G741" s="162">
        <v>13</v>
      </c>
      <c r="H741" s="162">
        <v>0</v>
      </c>
      <c r="I741" s="162">
        <v>16</v>
      </c>
      <c r="J741" s="162">
        <v>0</v>
      </c>
      <c r="K741" s="163">
        <f t="shared" si="155"/>
        <v>8</v>
      </c>
      <c r="L741" s="163">
        <f t="shared" si="153"/>
        <v>8</v>
      </c>
      <c r="M741" s="161">
        <f t="shared" si="154"/>
        <v>8</v>
      </c>
      <c r="N741" s="164" t="str">
        <f t="shared" si="156"/>
        <v/>
      </c>
      <c r="O741" s="164">
        <f t="shared" si="157"/>
        <v>7</v>
      </c>
      <c r="P741" s="164">
        <f t="shared" si="158"/>
        <v>1</v>
      </c>
      <c r="Q741" s="164" t="str">
        <f t="shared" si="159"/>
        <v/>
      </c>
      <c r="R741" s="165">
        <f t="shared" si="160"/>
        <v>17</v>
      </c>
      <c r="S741" s="166">
        <v>1</v>
      </c>
      <c r="T741" s="167"/>
    </row>
    <row r="742" spans="1:20">
      <c r="A742" s="135" t="s">
        <v>149</v>
      </c>
      <c r="B742" s="136" t="s">
        <v>140</v>
      </c>
      <c r="C742" s="137"/>
      <c r="D742" s="137"/>
      <c r="E742" s="137"/>
      <c r="F742" s="137"/>
      <c r="G742" s="137"/>
      <c r="H742" s="137"/>
      <c r="I742" s="137"/>
      <c r="J742" s="137"/>
      <c r="K742" s="138">
        <f t="shared" si="155"/>
        <v>0</v>
      </c>
      <c r="L742" s="138">
        <f t="shared" si="153"/>
        <v>0</v>
      </c>
      <c r="M742" s="136">
        <f t="shared" si="154"/>
        <v>0</v>
      </c>
      <c r="N742" s="139" t="str">
        <f t="shared" si="156"/>
        <v/>
      </c>
      <c r="O742" s="139">
        <f t="shared" si="157"/>
        <v>0</v>
      </c>
      <c r="P742" s="139" t="str">
        <f t="shared" si="158"/>
        <v/>
      </c>
      <c r="Q742" s="139" t="str">
        <f t="shared" si="159"/>
        <v/>
      </c>
      <c r="R742" s="140">
        <f t="shared" si="160"/>
        <v>0</v>
      </c>
      <c r="S742" s="141"/>
      <c r="T742" s="142"/>
    </row>
    <row r="743" spans="1:20">
      <c r="A743" s="135" t="s">
        <v>150</v>
      </c>
      <c r="B743" s="136"/>
      <c r="C743" s="137">
        <v>7</v>
      </c>
      <c r="D743" s="137">
        <v>0</v>
      </c>
      <c r="E743" s="137">
        <v>12</v>
      </c>
      <c r="F743" s="137">
        <v>0</v>
      </c>
      <c r="G743" s="137">
        <v>13</v>
      </c>
      <c r="H743" s="137">
        <v>0</v>
      </c>
      <c r="I743" s="137">
        <v>16</v>
      </c>
      <c r="J743" s="137">
        <v>0</v>
      </c>
      <c r="K743" s="138">
        <f t="shared" si="155"/>
        <v>8</v>
      </c>
      <c r="L743" s="138">
        <f t="shared" si="153"/>
        <v>8</v>
      </c>
      <c r="M743" s="136">
        <f t="shared" si="154"/>
        <v>0</v>
      </c>
      <c r="N743" s="139" t="str">
        <f t="shared" si="156"/>
        <v/>
      </c>
      <c r="O743" s="139" t="str">
        <f t="shared" si="157"/>
        <v/>
      </c>
      <c r="P743" s="139" t="str">
        <f t="shared" si="158"/>
        <v/>
      </c>
      <c r="Q743" s="139" t="str">
        <f t="shared" si="159"/>
        <v/>
      </c>
      <c r="R743" s="140">
        <f t="shared" si="160"/>
        <v>0</v>
      </c>
      <c r="S743" s="141">
        <v>1</v>
      </c>
      <c r="T743" s="142"/>
    </row>
    <row r="744" spans="1:20">
      <c r="A744" s="135" t="s">
        <v>151</v>
      </c>
      <c r="B744" s="142"/>
      <c r="C744" s="137">
        <v>7</v>
      </c>
      <c r="D744" s="137">
        <v>0</v>
      </c>
      <c r="E744" s="137">
        <v>12</v>
      </c>
      <c r="F744" s="137">
        <v>0</v>
      </c>
      <c r="G744" s="137">
        <v>13</v>
      </c>
      <c r="H744" s="137">
        <v>0</v>
      </c>
      <c r="I744" s="137">
        <v>16</v>
      </c>
      <c r="J744" s="137">
        <v>0</v>
      </c>
      <c r="K744" s="138">
        <f t="shared" si="155"/>
        <v>8</v>
      </c>
      <c r="L744" s="138">
        <f t="shared" si="153"/>
        <v>8</v>
      </c>
      <c r="M744" s="136">
        <f t="shared" si="154"/>
        <v>0</v>
      </c>
      <c r="N744" s="139" t="str">
        <f t="shared" si="156"/>
        <v/>
      </c>
      <c r="O744" s="139" t="str">
        <f t="shared" si="157"/>
        <v/>
      </c>
      <c r="P744" s="139" t="str">
        <f t="shared" si="158"/>
        <v/>
      </c>
      <c r="Q744" s="139" t="str">
        <f t="shared" si="159"/>
        <v/>
      </c>
      <c r="R744" s="140">
        <f t="shared" si="160"/>
        <v>0</v>
      </c>
      <c r="S744" s="141">
        <v>1</v>
      </c>
      <c r="T744" s="142"/>
    </row>
    <row r="745" spans="1:20">
      <c r="A745" s="135" t="s">
        <v>152</v>
      </c>
      <c r="B745" s="136"/>
      <c r="C745" s="137">
        <v>7</v>
      </c>
      <c r="D745" s="137">
        <v>0</v>
      </c>
      <c r="E745" s="137">
        <v>12</v>
      </c>
      <c r="F745" s="137">
        <v>0</v>
      </c>
      <c r="G745" s="137">
        <v>13</v>
      </c>
      <c r="H745" s="137">
        <v>0</v>
      </c>
      <c r="I745" s="137">
        <v>16</v>
      </c>
      <c r="J745" s="137">
        <v>0</v>
      </c>
      <c r="K745" s="138">
        <f t="shared" si="155"/>
        <v>8</v>
      </c>
      <c r="L745" s="138">
        <f t="shared" si="153"/>
        <v>8</v>
      </c>
      <c r="M745" s="136">
        <f t="shared" si="154"/>
        <v>0</v>
      </c>
      <c r="N745" s="139" t="str">
        <f t="shared" si="156"/>
        <v/>
      </c>
      <c r="O745" s="139" t="str">
        <f t="shared" si="157"/>
        <v/>
      </c>
      <c r="P745" s="139" t="str">
        <f t="shared" si="158"/>
        <v/>
      </c>
      <c r="Q745" s="139" t="str">
        <f t="shared" si="159"/>
        <v/>
      </c>
      <c r="R745" s="140">
        <f t="shared" si="160"/>
        <v>0</v>
      </c>
      <c r="S745" s="141">
        <v>1</v>
      </c>
      <c r="T745" s="142"/>
    </row>
    <row r="746" spans="1:20" s="168" customFormat="1">
      <c r="A746" s="160" t="s">
        <v>153</v>
      </c>
      <c r="B746" s="161"/>
      <c r="C746" s="162">
        <v>7</v>
      </c>
      <c r="D746" s="162">
        <v>0</v>
      </c>
      <c r="E746" s="162">
        <v>12</v>
      </c>
      <c r="F746" s="162">
        <v>0</v>
      </c>
      <c r="G746" s="162">
        <v>13</v>
      </c>
      <c r="H746" s="162">
        <v>0</v>
      </c>
      <c r="I746" s="162">
        <v>18</v>
      </c>
      <c r="J746" s="162">
        <v>0</v>
      </c>
      <c r="K746" s="163">
        <f t="shared" si="155"/>
        <v>10</v>
      </c>
      <c r="L746" s="163">
        <f t="shared" si="153"/>
        <v>8</v>
      </c>
      <c r="M746" s="161">
        <f t="shared" si="154"/>
        <v>2</v>
      </c>
      <c r="N746" s="164">
        <f t="shared" si="156"/>
        <v>1</v>
      </c>
      <c r="O746" s="164">
        <f t="shared" si="157"/>
        <v>1</v>
      </c>
      <c r="P746" s="164" t="str">
        <f t="shared" si="158"/>
        <v/>
      </c>
      <c r="Q746" s="164" t="str">
        <f t="shared" si="159"/>
        <v/>
      </c>
      <c r="R746" s="165">
        <f t="shared" si="160"/>
        <v>3.5</v>
      </c>
      <c r="S746" s="166">
        <v>1</v>
      </c>
      <c r="T746" s="167"/>
    </row>
    <row r="747" spans="1:20">
      <c r="A747" s="135" t="s">
        <v>154</v>
      </c>
      <c r="B747" s="136"/>
      <c r="C747" s="137">
        <v>7</v>
      </c>
      <c r="D747" s="137">
        <v>0</v>
      </c>
      <c r="E747" s="137">
        <v>12</v>
      </c>
      <c r="F747" s="137">
        <v>0</v>
      </c>
      <c r="G747" s="137">
        <v>13</v>
      </c>
      <c r="H747" s="137">
        <v>0</v>
      </c>
      <c r="I747" s="137">
        <v>16</v>
      </c>
      <c r="J747" s="137">
        <v>0</v>
      </c>
      <c r="K747" s="138">
        <f t="shared" si="155"/>
        <v>8</v>
      </c>
      <c r="L747" s="138">
        <f t="shared" si="153"/>
        <v>8</v>
      </c>
      <c r="M747" s="136">
        <f t="shared" si="154"/>
        <v>0</v>
      </c>
      <c r="N747" s="139" t="str">
        <f t="shared" si="156"/>
        <v/>
      </c>
      <c r="O747" s="139" t="str">
        <f t="shared" si="157"/>
        <v/>
      </c>
      <c r="P747" s="139" t="str">
        <f t="shared" si="158"/>
        <v/>
      </c>
      <c r="Q747" s="139" t="str">
        <f t="shared" si="159"/>
        <v/>
      </c>
      <c r="R747" s="140">
        <f t="shared" si="160"/>
        <v>0</v>
      </c>
      <c r="S747" s="141">
        <v>1</v>
      </c>
      <c r="T747" s="142"/>
    </row>
    <row r="748" spans="1:20">
      <c r="A748" s="135" t="s">
        <v>155</v>
      </c>
      <c r="B748" s="136" t="s">
        <v>140</v>
      </c>
      <c r="C748" s="137"/>
      <c r="D748" s="137"/>
      <c r="E748" s="137"/>
      <c r="F748" s="137"/>
      <c r="G748" s="137"/>
      <c r="H748" s="137"/>
      <c r="I748" s="137"/>
      <c r="J748" s="137"/>
      <c r="K748" s="138">
        <f t="shared" si="155"/>
        <v>0</v>
      </c>
      <c r="L748" s="138">
        <f t="shared" si="153"/>
        <v>0</v>
      </c>
      <c r="M748" s="136">
        <f t="shared" si="154"/>
        <v>0</v>
      </c>
      <c r="N748" s="139" t="str">
        <f t="shared" si="156"/>
        <v/>
      </c>
      <c r="O748" s="139">
        <f t="shared" si="157"/>
        <v>0</v>
      </c>
      <c r="P748" s="139" t="str">
        <f t="shared" si="158"/>
        <v/>
      </c>
      <c r="Q748" s="139" t="str">
        <f t="shared" si="159"/>
        <v/>
      </c>
      <c r="R748" s="140">
        <f t="shared" si="160"/>
        <v>0</v>
      </c>
      <c r="S748" s="141"/>
      <c r="T748" s="142"/>
    </row>
    <row r="749" spans="1:20">
      <c r="A749" s="135" t="s">
        <v>156</v>
      </c>
      <c r="B749" s="136" t="s">
        <v>140</v>
      </c>
      <c r="C749" s="137"/>
      <c r="D749" s="137"/>
      <c r="E749" s="137"/>
      <c r="F749" s="137"/>
      <c r="G749" s="137"/>
      <c r="H749" s="137"/>
      <c r="I749" s="137"/>
      <c r="J749" s="137"/>
      <c r="K749" s="138">
        <f t="shared" si="155"/>
        <v>0</v>
      </c>
      <c r="L749" s="138">
        <f t="shared" si="153"/>
        <v>0</v>
      </c>
      <c r="M749" s="136">
        <f t="shared" si="154"/>
        <v>0</v>
      </c>
      <c r="N749" s="139" t="str">
        <f t="shared" si="156"/>
        <v/>
      </c>
      <c r="O749" s="139">
        <f t="shared" si="157"/>
        <v>0</v>
      </c>
      <c r="P749" s="139" t="str">
        <f t="shared" si="158"/>
        <v/>
      </c>
      <c r="Q749" s="139" t="str">
        <f t="shared" si="159"/>
        <v/>
      </c>
      <c r="R749" s="140">
        <f t="shared" si="160"/>
        <v>0</v>
      </c>
      <c r="S749" s="141"/>
      <c r="T749" s="142"/>
    </row>
    <row r="750" spans="1:20">
      <c r="A750" s="135" t="s">
        <v>157</v>
      </c>
      <c r="B750" s="136"/>
      <c r="C750" s="137">
        <v>7</v>
      </c>
      <c r="D750" s="137">
        <v>0</v>
      </c>
      <c r="E750" s="137">
        <v>12</v>
      </c>
      <c r="F750" s="137">
        <v>0</v>
      </c>
      <c r="G750" s="137">
        <v>13</v>
      </c>
      <c r="H750" s="137">
        <v>0</v>
      </c>
      <c r="I750" s="137">
        <v>16</v>
      </c>
      <c r="J750" s="137">
        <v>0</v>
      </c>
      <c r="K750" s="138">
        <f t="shared" si="155"/>
        <v>8</v>
      </c>
      <c r="L750" s="138">
        <f t="shared" si="153"/>
        <v>8</v>
      </c>
      <c r="M750" s="136">
        <f t="shared" si="154"/>
        <v>0</v>
      </c>
      <c r="N750" s="139" t="str">
        <f t="shared" si="156"/>
        <v/>
      </c>
      <c r="O750" s="139" t="str">
        <f t="shared" si="157"/>
        <v/>
      </c>
      <c r="P750" s="139" t="str">
        <f t="shared" si="158"/>
        <v/>
      </c>
      <c r="Q750" s="139" t="str">
        <f t="shared" si="159"/>
        <v/>
      </c>
      <c r="R750" s="140">
        <f t="shared" si="160"/>
        <v>0</v>
      </c>
      <c r="S750" s="141">
        <v>1</v>
      </c>
      <c r="T750" s="142"/>
    </row>
    <row r="751" spans="1:20" s="168" customFormat="1">
      <c r="A751" s="160" t="s">
        <v>158</v>
      </c>
      <c r="B751" s="167"/>
      <c r="C751" s="162">
        <v>7</v>
      </c>
      <c r="D751" s="162">
        <v>0</v>
      </c>
      <c r="E751" s="162">
        <v>12</v>
      </c>
      <c r="F751" s="162">
        <v>0</v>
      </c>
      <c r="G751" s="162">
        <v>13</v>
      </c>
      <c r="H751" s="162">
        <v>0</v>
      </c>
      <c r="I751" s="162">
        <v>18</v>
      </c>
      <c r="J751" s="162">
        <v>0</v>
      </c>
      <c r="K751" s="163">
        <f t="shared" si="155"/>
        <v>10</v>
      </c>
      <c r="L751" s="163">
        <f t="shared" si="153"/>
        <v>8</v>
      </c>
      <c r="M751" s="161">
        <f t="shared" si="154"/>
        <v>2</v>
      </c>
      <c r="N751" s="164">
        <f t="shared" si="156"/>
        <v>1</v>
      </c>
      <c r="O751" s="164">
        <f t="shared" si="157"/>
        <v>1</v>
      </c>
      <c r="P751" s="164" t="str">
        <f t="shared" si="158"/>
        <v/>
      </c>
      <c r="Q751" s="164" t="str">
        <f t="shared" si="159"/>
        <v/>
      </c>
      <c r="R751" s="165">
        <f t="shared" si="160"/>
        <v>3.5</v>
      </c>
      <c r="S751" s="166">
        <v>1</v>
      </c>
      <c r="T751" s="167"/>
    </row>
    <row r="752" spans="1:20">
      <c r="A752" s="135" t="s">
        <v>159</v>
      </c>
      <c r="B752" s="136"/>
      <c r="C752" s="137">
        <v>7</v>
      </c>
      <c r="D752" s="137">
        <v>0</v>
      </c>
      <c r="E752" s="137">
        <v>12</v>
      </c>
      <c r="F752" s="137">
        <v>0</v>
      </c>
      <c r="G752" s="137">
        <v>13</v>
      </c>
      <c r="H752" s="137">
        <v>0</v>
      </c>
      <c r="I752" s="137">
        <v>16</v>
      </c>
      <c r="J752" s="137">
        <v>0</v>
      </c>
      <c r="K752" s="138">
        <f t="shared" si="155"/>
        <v>8</v>
      </c>
      <c r="L752" s="138">
        <f t="shared" si="153"/>
        <v>8</v>
      </c>
      <c r="M752" s="136">
        <f t="shared" si="154"/>
        <v>0</v>
      </c>
      <c r="N752" s="139" t="str">
        <f t="shared" si="156"/>
        <v/>
      </c>
      <c r="O752" s="139" t="str">
        <f t="shared" si="157"/>
        <v/>
      </c>
      <c r="P752" s="139" t="str">
        <f t="shared" si="158"/>
        <v/>
      </c>
      <c r="Q752" s="139" t="str">
        <f t="shared" si="159"/>
        <v/>
      </c>
      <c r="R752" s="140">
        <f t="shared" si="160"/>
        <v>0</v>
      </c>
      <c r="S752" s="141">
        <v>1</v>
      </c>
      <c r="T752" s="142"/>
    </row>
    <row r="753" spans="1:20">
      <c r="A753" s="135" t="s">
        <v>160</v>
      </c>
      <c r="B753" s="136"/>
      <c r="C753" s="137">
        <v>7</v>
      </c>
      <c r="D753" s="137">
        <v>0</v>
      </c>
      <c r="E753" s="137">
        <v>12</v>
      </c>
      <c r="F753" s="137">
        <v>0</v>
      </c>
      <c r="G753" s="137">
        <v>13</v>
      </c>
      <c r="H753" s="137">
        <v>0</v>
      </c>
      <c r="I753" s="137">
        <v>16</v>
      </c>
      <c r="J753" s="137">
        <v>0</v>
      </c>
      <c r="K753" s="138">
        <f t="shared" si="155"/>
        <v>8</v>
      </c>
      <c r="L753" s="138">
        <f t="shared" si="153"/>
        <v>8</v>
      </c>
      <c r="M753" s="136">
        <f t="shared" si="154"/>
        <v>0</v>
      </c>
      <c r="N753" s="139" t="str">
        <f t="shared" si="156"/>
        <v/>
      </c>
      <c r="O753" s="139" t="str">
        <f t="shared" si="157"/>
        <v/>
      </c>
      <c r="P753" s="139" t="str">
        <f t="shared" si="158"/>
        <v/>
      </c>
      <c r="Q753" s="139" t="str">
        <f t="shared" si="159"/>
        <v/>
      </c>
      <c r="R753" s="140">
        <f t="shared" si="160"/>
        <v>0</v>
      </c>
      <c r="S753" s="141">
        <v>1</v>
      </c>
      <c r="T753" s="142"/>
    </row>
    <row r="754" spans="1:20" s="168" customFormat="1">
      <c r="A754" s="160" t="s">
        <v>161</v>
      </c>
      <c r="B754" s="161"/>
      <c r="C754" s="162">
        <v>7</v>
      </c>
      <c r="D754" s="162">
        <v>0</v>
      </c>
      <c r="E754" s="162">
        <v>12</v>
      </c>
      <c r="F754" s="162">
        <v>0</v>
      </c>
      <c r="G754" s="162">
        <v>13</v>
      </c>
      <c r="H754" s="162">
        <v>0</v>
      </c>
      <c r="I754" s="162">
        <v>18</v>
      </c>
      <c r="J754" s="162">
        <v>0</v>
      </c>
      <c r="K754" s="163">
        <f t="shared" si="155"/>
        <v>10</v>
      </c>
      <c r="L754" s="163">
        <f t="shared" si="153"/>
        <v>8</v>
      </c>
      <c r="M754" s="161">
        <f t="shared" si="154"/>
        <v>2</v>
      </c>
      <c r="N754" s="164">
        <f t="shared" si="156"/>
        <v>1</v>
      </c>
      <c r="O754" s="164">
        <f t="shared" si="157"/>
        <v>1</v>
      </c>
      <c r="P754" s="164" t="str">
        <f t="shared" si="158"/>
        <v/>
      </c>
      <c r="Q754" s="164" t="str">
        <f t="shared" si="159"/>
        <v/>
      </c>
      <c r="R754" s="165">
        <f t="shared" si="160"/>
        <v>3.5</v>
      </c>
      <c r="S754" s="166">
        <v>1</v>
      </c>
      <c r="T754" s="167"/>
    </row>
    <row r="755" spans="1:20">
      <c r="A755" s="135" t="s">
        <v>162</v>
      </c>
      <c r="B755" s="136" t="s">
        <v>140</v>
      </c>
      <c r="C755" s="137"/>
      <c r="D755" s="137"/>
      <c r="E755" s="137"/>
      <c r="F755" s="137"/>
      <c r="G755" s="137"/>
      <c r="H755" s="137"/>
      <c r="I755" s="137"/>
      <c r="J755" s="137"/>
      <c r="K755" s="138">
        <f t="shared" si="155"/>
        <v>0</v>
      </c>
      <c r="L755" s="138">
        <f t="shared" si="153"/>
        <v>0</v>
      </c>
      <c r="M755" s="136">
        <f>IF(AND(B755="",K755&lt;=8),0,IF(AND(B755="",K755&gt;8),K755-L755,IF(OR(B755="H",B755="OFF"),L755,0)))</f>
        <v>0</v>
      </c>
      <c r="N755" s="139" t="str">
        <f t="shared" si="156"/>
        <v/>
      </c>
      <c r="O755" s="139">
        <f t="shared" si="157"/>
        <v>0</v>
      </c>
      <c r="P755" s="139" t="str">
        <f t="shared" si="158"/>
        <v/>
      </c>
      <c r="Q755" s="139" t="str">
        <f t="shared" si="159"/>
        <v/>
      </c>
      <c r="R755" s="140">
        <f t="shared" si="160"/>
        <v>0</v>
      </c>
      <c r="S755" s="141"/>
      <c r="T755" s="142"/>
    </row>
    <row r="756" spans="1:20" s="168" customFormat="1">
      <c r="A756" s="160" t="s">
        <v>163</v>
      </c>
      <c r="B756" s="161" t="s">
        <v>140</v>
      </c>
      <c r="C756" s="162">
        <v>7</v>
      </c>
      <c r="D756" s="162">
        <v>0</v>
      </c>
      <c r="E756" s="162">
        <v>12</v>
      </c>
      <c r="F756" s="162">
        <v>0</v>
      </c>
      <c r="G756" s="162">
        <v>13</v>
      </c>
      <c r="H756" s="162">
        <v>0</v>
      </c>
      <c r="I756" s="162">
        <v>19</v>
      </c>
      <c r="J756" s="162">
        <v>0</v>
      </c>
      <c r="K756" s="163">
        <f t="shared" si="155"/>
        <v>11</v>
      </c>
      <c r="L756" s="163">
        <f t="shared" si="153"/>
        <v>11</v>
      </c>
      <c r="M756" s="161">
        <f>IF(AND(B756="",K756&lt;=8),0,IF(AND(B756="",K756&gt;8),K756-L756,IF(OR(B756="H",B756="OFF"),L756,0)))</f>
        <v>11</v>
      </c>
      <c r="N756" s="164" t="str">
        <f t="shared" si="156"/>
        <v/>
      </c>
      <c r="O756" s="164">
        <f t="shared" si="157"/>
        <v>7</v>
      </c>
      <c r="P756" s="164">
        <f t="shared" si="158"/>
        <v>1</v>
      </c>
      <c r="Q756" s="164">
        <f t="shared" si="159"/>
        <v>3</v>
      </c>
      <c r="R756" s="165">
        <f t="shared" si="160"/>
        <v>29</v>
      </c>
      <c r="S756" s="166">
        <v>1</v>
      </c>
      <c r="T756" s="167"/>
    </row>
    <row r="757" spans="1:20">
      <c r="A757" s="135" t="s">
        <v>164</v>
      </c>
      <c r="B757" s="136"/>
      <c r="C757" s="137">
        <v>7</v>
      </c>
      <c r="D757" s="137">
        <v>0</v>
      </c>
      <c r="E757" s="137">
        <v>12</v>
      </c>
      <c r="F757" s="137">
        <v>0</v>
      </c>
      <c r="G757" s="137">
        <v>13</v>
      </c>
      <c r="H757" s="137">
        <v>0</v>
      </c>
      <c r="I757" s="137">
        <v>16</v>
      </c>
      <c r="J757" s="137">
        <v>0</v>
      </c>
      <c r="K757" s="138">
        <f t="shared" si="155"/>
        <v>8</v>
      </c>
      <c r="L757" s="138">
        <f t="shared" si="153"/>
        <v>8</v>
      </c>
      <c r="M757" s="136">
        <f>IF(AND(B757="",K757&lt;=8),0,IF(AND(B757="",K757&gt;8),K757-L757,IF(OR(B757="H",B757="OFF"),L757,0)))</f>
        <v>0</v>
      </c>
      <c r="N757" s="139" t="str">
        <f t="shared" si="156"/>
        <v/>
      </c>
      <c r="O757" s="139" t="str">
        <f t="shared" si="157"/>
        <v/>
      </c>
      <c r="P757" s="139" t="str">
        <f t="shared" si="158"/>
        <v/>
      </c>
      <c r="Q757" s="139" t="str">
        <f t="shared" si="159"/>
        <v/>
      </c>
      <c r="R757" s="140">
        <f t="shared" si="160"/>
        <v>0</v>
      </c>
      <c r="S757" s="141">
        <v>1</v>
      </c>
      <c r="T757" s="142"/>
    </row>
    <row r="758" spans="1:20">
      <c r="A758" s="135" t="s">
        <v>165</v>
      </c>
      <c r="B758" s="142"/>
      <c r="C758" s="137">
        <v>7</v>
      </c>
      <c r="D758" s="137">
        <v>0</v>
      </c>
      <c r="E758" s="137">
        <v>12</v>
      </c>
      <c r="F758" s="137">
        <v>0</v>
      </c>
      <c r="G758" s="137">
        <v>13</v>
      </c>
      <c r="H758" s="137">
        <v>0</v>
      </c>
      <c r="I758" s="137">
        <v>16</v>
      </c>
      <c r="J758" s="137">
        <v>0</v>
      </c>
      <c r="K758" s="138">
        <f t="shared" si="155"/>
        <v>8</v>
      </c>
      <c r="L758" s="138">
        <f t="shared" si="153"/>
        <v>8</v>
      </c>
      <c r="M758" s="136">
        <f>IF(AND(B758="",K758&lt;=8),0,IF(AND(B758="",K758&gt;8),K758-L758,IF(OR(B758="H",B758="OFF"),L758,0)))</f>
        <v>0</v>
      </c>
      <c r="N758" s="139" t="str">
        <f t="shared" si="156"/>
        <v/>
      </c>
      <c r="O758" s="139" t="str">
        <f t="shared" si="157"/>
        <v/>
      </c>
      <c r="P758" s="139" t="str">
        <f t="shared" si="158"/>
        <v/>
      </c>
      <c r="Q758" s="139" t="str">
        <f t="shared" si="159"/>
        <v/>
      </c>
      <c r="R758" s="140">
        <f t="shared" si="160"/>
        <v>0</v>
      </c>
      <c r="S758" s="141">
        <v>1</v>
      </c>
      <c r="T758" s="142"/>
    </row>
    <row r="759" spans="1:20">
      <c r="A759" s="135" t="s">
        <v>166</v>
      </c>
      <c r="B759" s="136"/>
      <c r="C759" s="137"/>
      <c r="D759" s="137"/>
      <c r="E759" s="137"/>
      <c r="F759" s="137"/>
      <c r="G759" s="137"/>
      <c r="H759" s="137"/>
      <c r="I759" s="137"/>
      <c r="J759" s="137"/>
      <c r="K759" s="138">
        <f t="shared" si="155"/>
        <v>0</v>
      </c>
      <c r="L759" s="138">
        <f>IF(K759=0,0,IF(OR(B759="H",B759="OFF"),K759,IF(B759="",8,0)))</f>
        <v>0</v>
      </c>
      <c r="M759" s="136">
        <f>IF(AND(B759="",K759&lt;=8),0,IF(AND(B759="",K759&gt;8),K759-L759,IF(OR(B759="H",B759="OFF"),L759,0)))</f>
        <v>0</v>
      </c>
      <c r="N759" s="139" t="str">
        <f t="shared" si="156"/>
        <v/>
      </c>
      <c r="O759" s="139" t="str">
        <f t="shared" si="157"/>
        <v/>
      </c>
      <c r="P759" s="139" t="str">
        <f t="shared" si="158"/>
        <v/>
      </c>
      <c r="Q759" s="139" t="str">
        <f t="shared" si="159"/>
        <v/>
      </c>
      <c r="R759" s="140">
        <f t="shared" si="160"/>
        <v>0</v>
      </c>
      <c r="S759" s="141"/>
      <c r="T759" s="142"/>
    </row>
    <row r="760" spans="1:20" ht="16" thickBot="1">
      <c r="A760" s="143"/>
      <c r="B760" s="143"/>
      <c r="C760" s="144"/>
      <c r="D760" s="144"/>
      <c r="E760" s="144"/>
      <c r="F760" s="144"/>
      <c r="G760" s="144"/>
      <c r="H760" s="144"/>
      <c r="I760" s="144"/>
      <c r="J760" s="144"/>
      <c r="K760" s="260" t="s">
        <v>167</v>
      </c>
      <c r="L760" s="261"/>
      <c r="M760" s="262"/>
      <c r="N760" s="145">
        <f t="shared" ref="N760:S760" si="161">SUM(N729:N759)</f>
        <v>5</v>
      </c>
      <c r="O760" s="145">
        <f t="shared" si="161"/>
        <v>19</v>
      </c>
      <c r="P760" s="145">
        <f t="shared" si="161"/>
        <v>2</v>
      </c>
      <c r="Q760" s="145">
        <f t="shared" si="161"/>
        <v>3</v>
      </c>
      <c r="R760" s="145">
        <f t="shared" si="161"/>
        <v>63.5</v>
      </c>
      <c r="S760" s="145">
        <f t="shared" si="161"/>
        <v>23</v>
      </c>
      <c r="T760" s="145"/>
    </row>
    <row r="761" spans="1:20" ht="16" thickBot="1">
      <c r="A761" s="112"/>
      <c r="B761" s="112"/>
      <c r="K761" s="119"/>
      <c r="L761" s="119"/>
      <c r="M761" s="119"/>
      <c r="N761" s="146"/>
      <c r="O761" s="146"/>
      <c r="P761" s="146"/>
      <c r="Q761" s="146"/>
      <c r="R761" s="146"/>
      <c r="S761" s="146"/>
    </row>
    <row r="762" spans="1:20" ht="16" thickBot="1">
      <c r="A762" s="242" t="s">
        <v>116</v>
      </c>
      <c r="B762" s="243"/>
      <c r="C762" s="243"/>
      <c r="D762" s="243"/>
      <c r="E762" s="243"/>
      <c r="F762" s="243"/>
      <c r="G762" s="243"/>
      <c r="H762" s="243"/>
      <c r="I762" s="243"/>
      <c r="J762" s="243"/>
      <c r="K762" s="243"/>
      <c r="L762" s="243"/>
      <c r="M762" s="243"/>
      <c r="N762" s="243"/>
      <c r="O762" s="243"/>
      <c r="P762" s="243"/>
      <c r="Q762" s="243"/>
      <c r="R762" s="243"/>
      <c r="S762" s="243"/>
      <c r="T762" s="244"/>
    </row>
    <row r="763" spans="1:20">
      <c r="A763" s="245"/>
      <c r="B763" s="246"/>
      <c r="C763" s="113"/>
      <c r="D763" s="113"/>
      <c r="E763" s="113"/>
      <c r="F763" s="114"/>
      <c r="G763" s="114"/>
      <c r="H763" s="114"/>
      <c r="I763" s="114"/>
      <c r="J763" s="114"/>
      <c r="K763" s="114"/>
      <c r="L763" s="114"/>
      <c r="M763" s="113"/>
      <c r="N763" s="114"/>
      <c r="O763" s="114"/>
      <c r="P763" s="114"/>
      <c r="Q763" s="113"/>
      <c r="R763" s="115"/>
      <c r="S763" s="115"/>
      <c r="T763" s="116"/>
    </row>
    <row r="764" spans="1:20">
      <c r="A764" s="247" t="s">
        <v>117</v>
      </c>
      <c r="B764" s="248"/>
      <c r="C764" s="119" t="s">
        <v>118</v>
      </c>
      <c r="D764" s="263" t="s">
        <v>170</v>
      </c>
      <c r="E764" s="263"/>
      <c r="F764" s="263"/>
      <c r="G764" s="263"/>
      <c r="H764" s="263"/>
      <c r="I764" s="263"/>
      <c r="J764" s="263"/>
      <c r="K764" s="120"/>
      <c r="L764" s="120"/>
      <c r="M764" s="120"/>
      <c r="N764" s="120"/>
      <c r="O764" s="119"/>
      <c r="P764" s="120"/>
      <c r="R764" s="120"/>
      <c r="S764" s="120"/>
      <c r="T764" s="121"/>
    </row>
    <row r="765" spans="1:20">
      <c r="A765" s="117" t="s">
        <v>119</v>
      </c>
      <c r="B765" s="118"/>
      <c r="C765" s="119" t="s">
        <v>118</v>
      </c>
      <c r="D765" s="248"/>
      <c r="E765" s="248"/>
      <c r="F765" s="248"/>
      <c r="G765" s="248"/>
      <c r="H765" s="248"/>
      <c r="I765" s="248"/>
      <c r="J765" s="248"/>
      <c r="K765" s="120"/>
      <c r="L765" s="120"/>
      <c r="M765" s="120" t="s">
        <v>173</v>
      </c>
      <c r="O765" s="119"/>
      <c r="P765" s="120"/>
      <c r="Q765" s="120"/>
      <c r="R765" s="120"/>
      <c r="S765" s="122"/>
      <c r="T765" s="121"/>
    </row>
    <row r="766" spans="1:20">
      <c r="A766" s="117" t="s">
        <v>120</v>
      </c>
      <c r="B766" s="118"/>
      <c r="C766" s="119" t="s">
        <v>118</v>
      </c>
      <c r="D766" s="248" t="s">
        <v>103</v>
      </c>
      <c r="E766" s="248"/>
      <c r="F766" s="248"/>
      <c r="G766" s="248"/>
      <c r="H766" s="248"/>
      <c r="I766" s="248"/>
      <c r="J766" s="248"/>
      <c r="K766" s="120"/>
      <c r="L766" s="120"/>
      <c r="M766" s="120"/>
      <c r="N766" s="120"/>
      <c r="O766" s="119"/>
      <c r="P766" s="120"/>
      <c r="Q766" s="120"/>
      <c r="R766" s="120"/>
      <c r="S766" s="120"/>
      <c r="T766" s="121"/>
    </row>
    <row r="767" spans="1:20">
      <c r="A767" s="123" t="s">
        <v>121</v>
      </c>
      <c r="B767" s="124"/>
      <c r="C767" s="125" t="s">
        <v>118</v>
      </c>
      <c r="D767" s="250"/>
      <c r="E767" s="250"/>
      <c r="F767" s="250"/>
      <c r="G767" s="250"/>
      <c r="H767" s="250"/>
      <c r="I767" s="250"/>
      <c r="J767" s="250"/>
      <c r="K767" s="124"/>
      <c r="L767" s="124"/>
      <c r="M767" s="124"/>
      <c r="N767" s="124"/>
      <c r="O767" s="124"/>
      <c r="P767" s="124"/>
      <c r="Q767" s="124"/>
      <c r="R767" s="124"/>
      <c r="S767" s="124"/>
      <c r="T767" s="126"/>
    </row>
    <row r="768" spans="1:20" ht="16" thickBot="1">
      <c r="A768" s="127"/>
      <c r="B768" s="128"/>
      <c r="C768" s="129"/>
      <c r="D768" s="129"/>
      <c r="E768" s="129"/>
      <c r="F768" s="129"/>
      <c r="G768" s="129"/>
      <c r="H768" s="129"/>
      <c r="I768" s="129"/>
      <c r="J768" s="129"/>
      <c r="K768" s="129"/>
      <c r="L768" s="129"/>
      <c r="M768" s="128"/>
      <c r="N768" s="129"/>
      <c r="O768" s="129"/>
      <c r="P768" s="129"/>
      <c r="Q768" s="129"/>
      <c r="R768" s="129"/>
      <c r="S768" s="129"/>
      <c r="T768" s="130"/>
    </row>
    <row r="769" spans="1:20" ht="12.75" customHeight="1">
      <c r="A769" s="251" t="s">
        <v>122</v>
      </c>
      <c r="B769" s="253" t="s">
        <v>123</v>
      </c>
      <c r="C769" s="255" t="s">
        <v>124</v>
      </c>
      <c r="D769" s="256"/>
      <c r="E769" s="256"/>
      <c r="F769" s="257"/>
      <c r="G769" s="255" t="s">
        <v>125</v>
      </c>
      <c r="H769" s="256"/>
      <c r="I769" s="256"/>
      <c r="J769" s="257"/>
      <c r="K769" s="253" t="s">
        <v>126</v>
      </c>
      <c r="L769" s="253" t="s">
        <v>127</v>
      </c>
      <c r="M769" s="264" t="s">
        <v>128</v>
      </c>
      <c r="N769" s="266" t="s">
        <v>129</v>
      </c>
      <c r="O769" s="256"/>
      <c r="P769" s="256"/>
      <c r="Q769" s="267"/>
      <c r="R769" s="268" t="s">
        <v>130</v>
      </c>
      <c r="S769" s="131" t="s">
        <v>172</v>
      </c>
      <c r="T769" s="268" t="s">
        <v>132</v>
      </c>
    </row>
    <row r="770" spans="1:20" ht="16" thickBot="1">
      <c r="A770" s="252"/>
      <c r="B770" s="254"/>
      <c r="C770" s="258" t="s">
        <v>133</v>
      </c>
      <c r="D770" s="259"/>
      <c r="E770" s="258" t="s">
        <v>134</v>
      </c>
      <c r="F770" s="259"/>
      <c r="G770" s="258" t="s">
        <v>133</v>
      </c>
      <c r="H770" s="259"/>
      <c r="I770" s="258" t="s">
        <v>134</v>
      </c>
      <c r="J770" s="259"/>
      <c r="K770" s="254"/>
      <c r="L770" s="254"/>
      <c r="M770" s="265"/>
      <c r="N770" s="132">
        <v>1.5</v>
      </c>
      <c r="O770" s="133">
        <v>2</v>
      </c>
      <c r="P770" s="133">
        <v>3</v>
      </c>
      <c r="Q770" s="134">
        <v>4</v>
      </c>
      <c r="R770" s="269"/>
      <c r="S770" s="156">
        <v>15000</v>
      </c>
      <c r="T770" s="269"/>
    </row>
    <row r="771" spans="1:20">
      <c r="A771" s="135" t="s">
        <v>135</v>
      </c>
      <c r="B771" s="136"/>
      <c r="C771" s="137"/>
      <c r="D771" s="137"/>
      <c r="E771" s="137"/>
      <c r="F771" s="137"/>
      <c r="G771" s="137"/>
      <c r="H771" s="137"/>
      <c r="I771" s="137"/>
      <c r="J771" s="137"/>
      <c r="K771" s="138">
        <f>((((E771-C771)*60)+(F771-D771))/60)+((((I771-G771)*60)+(J771-H771))/60)</f>
        <v>0</v>
      </c>
      <c r="L771" s="138">
        <f>IF(K771=0,0,IF(OR(B771="H",B771="OFF"),K771,IF(B771="",7,0)))</f>
        <v>0</v>
      </c>
      <c r="M771" s="136">
        <f>IF(AND(B771="",K771&lt;=8),0,IF(AND(B771="",K771&gt;8),K771-L771,IF(OR(B771="H",B771="OFF"),L771,0)))</f>
        <v>0</v>
      </c>
      <c r="N771" s="139" t="str">
        <f>IF(M771=0,"",IF(AND(B771="",L771=8,M771&lt;=1),M771,IF(AND(M771&gt;1,B771=""),1,"")))</f>
        <v/>
      </c>
      <c r="O771" s="139" t="str">
        <f>IF(AND(B771="",M771&gt;1),M771-N771,IF(AND(B771="H",M771&lt;=5),M771,IF(AND(B771="OFF",M771&lt;=7),M771,IF(AND(B771="H",M771&gt;5),5,IF(AND(B771="OFF",M771&gt;7),7,"")))))</f>
        <v/>
      </c>
      <c r="P771" s="139" t="str">
        <f>IF(AND(B771="OFF",M771&gt;=8),1,IF(AND(B771="H",M771&gt;=6),1,""))</f>
        <v/>
      </c>
      <c r="Q771" s="139" t="str">
        <f>IF(AND(B771="H",M771&gt;=6),M771-6,IF(AND(B771="OFF",M771&gt;8),M771-8,""))</f>
        <v/>
      </c>
      <c r="R771" s="140">
        <f>(IF(N771="",0,(N771*$N$10)))+(IF(O771="",0,(O771*$O$10)))+(IF(P771="",0,(P771*$P$10)))+(IF(Q771="",0,(Q771*$Q$10)))</f>
        <v>0</v>
      </c>
      <c r="S771" s="141"/>
      <c r="T771" s="142"/>
    </row>
    <row r="772" spans="1:20">
      <c r="A772" s="135" t="s">
        <v>136</v>
      </c>
      <c r="B772" s="142"/>
      <c r="C772" s="137"/>
      <c r="D772" s="137"/>
      <c r="E772" s="137"/>
      <c r="F772" s="137"/>
      <c r="G772" s="137"/>
      <c r="H772" s="137"/>
      <c r="I772" s="137"/>
      <c r="J772" s="137"/>
      <c r="K772" s="138">
        <f>((((E772-C772)*60)+(F772-D772))/60)+((((I772-G772)*60)+(J772-H772))/60)</f>
        <v>0</v>
      </c>
      <c r="L772" s="138">
        <f>IF(K772=0,0,IF(OR(B772="H",B772="OFF"),K772,IF(B772="",7,0)))</f>
        <v>0</v>
      </c>
      <c r="M772" s="136">
        <f t="shared" ref="M772:M801" si="162">IF(AND(B772="",K772&lt;=8),0,IF(AND(B772="",K772&gt;8),K772-L772,IF(OR(B772="H",B772="OFF"),L772,0)))</f>
        <v>0</v>
      </c>
      <c r="N772" s="139" t="str">
        <f>IF(M772=0,"",IF(AND(B772="",L772=8,M772&lt;=1),M772,IF(AND(M772&gt;1,B772=""),1,"")))</f>
        <v/>
      </c>
      <c r="O772" s="139" t="str">
        <f>IF(AND(B772="",M772&gt;1),M772-N772,IF(AND(B772="H",M772&lt;=5),M772,IF(AND(B772="OFF",M772&lt;=7),M772,IF(AND(B772="H",M772&gt;5),5,IF(AND(B772="OFF",M772&gt;7),7,"")))))</f>
        <v/>
      </c>
      <c r="P772" s="139" t="str">
        <f>IF(AND(B772="OFF",M772&gt;=8),1,IF(AND(B772="H",M772&gt;=6),1,""))</f>
        <v/>
      </c>
      <c r="Q772" s="139" t="str">
        <f>IF(AND(B772="H",M772&gt;=6),M772-6,IF(AND(B772="OFF",M772&gt;8),M772-8,""))</f>
        <v/>
      </c>
      <c r="R772" s="140">
        <f>(IF(N772="",0,(N772*$N$10)))+(IF(O772="",0,(O772*$O$10)))+(IF(P772="",0,(P772*$P$10)))+(IF(Q772="",0,(Q772*$Q$10)))</f>
        <v>0</v>
      </c>
      <c r="S772" s="141"/>
      <c r="T772" s="142"/>
    </row>
    <row r="773" spans="1:20">
      <c r="A773" s="135" t="s">
        <v>137</v>
      </c>
      <c r="B773" s="142"/>
      <c r="C773" s="137"/>
      <c r="D773" s="137"/>
      <c r="E773" s="137"/>
      <c r="F773" s="137"/>
      <c r="G773" s="137"/>
      <c r="H773" s="137"/>
      <c r="I773" s="137"/>
      <c r="J773" s="137"/>
      <c r="K773" s="138">
        <f t="shared" ref="K773:K801" si="163">((((E773-C773)*60)+(F773-D773))/60)+((((I773-G773)*60)+(J773-H773))/60)</f>
        <v>0</v>
      </c>
      <c r="L773" s="138">
        <f>IF(K773=0,0,IF(OR(B773="H",B773="OFF"),K773,IF(B773="",7,0)))</f>
        <v>0</v>
      </c>
      <c r="M773" s="136">
        <f t="shared" si="162"/>
        <v>0</v>
      </c>
      <c r="N773" s="139" t="str">
        <f t="shared" ref="N773:N801" si="164">IF(M773=0,"",IF(AND(B773="",L773=8,M773&lt;=1),M773,IF(AND(M773&gt;1,B773=""),1,"")))</f>
        <v/>
      </c>
      <c r="O773" s="139" t="str">
        <f t="shared" ref="O773:O801" si="165">IF(AND(B773="",M773&gt;1),M773-N773,IF(AND(B773="H",M773&lt;=5),M773,IF(AND(B773="OFF",M773&lt;=7),M773,IF(AND(B773="H",M773&gt;5),5,IF(AND(B773="OFF",M773&gt;7),7,"")))))</f>
        <v/>
      </c>
      <c r="P773" s="139" t="str">
        <f t="shared" ref="P773:P801" si="166">IF(AND(B773="OFF",M773&gt;=8),1,IF(AND(B773="H",M773&gt;=6),1,""))</f>
        <v/>
      </c>
      <c r="Q773" s="139" t="str">
        <f t="shared" ref="Q773:Q801" si="167">IF(AND(B773="H",M773&gt;=6),M773-6,IF(AND(B773="OFF",M773&gt;8),M773-8,""))</f>
        <v/>
      </c>
      <c r="R773" s="140">
        <f t="shared" ref="R773:R801" si="168">(IF(N773="",0,(N773*$N$10)))+(IF(O773="",0,(O773*$O$10)))+(IF(P773="",0,(P773*$P$10)))+(IF(Q773="",0,(Q773*$Q$10)))</f>
        <v>0</v>
      </c>
      <c r="S773" s="141"/>
      <c r="T773" s="142"/>
    </row>
    <row r="774" spans="1:20">
      <c r="A774" s="135" t="s">
        <v>138</v>
      </c>
      <c r="B774" s="142"/>
      <c r="C774" s="137"/>
      <c r="D774" s="137"/>
      <c r="E774" s="137"/>
      <c r="F774" s="137"/>
      <c r="G774" s="137"/>
      <c r="H774" s="137"/>
      <c r="I774" s="137"/>
      <c r="J774" s="137"/>
      <c r="K774" s="138">
        <f t="shared" si="163"/>
        <v>0</v>
      </c>
      <c r="L774" s="138">
        <f t="shared" ref="L774:L801" si="169">IF(K774=0,0,IF(OR(B774="H",B774="OFF"),K774,IF(B774="",7,0)))</f>
        <v>0</v>
      </c>
      <c r="M774" s="136">
        <f t="shared" si="162"/>
        <v>0</v>
      </c>
      <c r="N774" s="139" t="str">
        <f t="shared" si="164"/>
        <v/>
      </c>
      <c r="O774" s="139" t="str">
        <f t="shared" si="165"/>
        <v/>
      </c>
      <c r="P774" s="139" t="str">
        <f t="shared" si="166"/>
        <v/>
      </c>
      <c r="Q774" s="139" t="str">
        <f t="shared" si="167"/>
        <v/>
      </c>
      <c r="R774" s="140">
        <f t="shared" si="168"/>
        <v>0</v>
      </c>
      <c r="S774" s="141"/>
      <c r="T774" s="142"/>
    </row>
    <row r="775" spans="1:20">
      <c r="A775" s="135" t="s">
        <v>139</v>
      </c>
      <c r="B775" s="142"/>
      <c r="C775" s="137"/>
      <c r="D775" s="137"/>
      <c r="E775" s="137"/>
      <c r="F775" s="137"/>
      <c r="G775" s="137"/>
      <c r="H775" s="137"/>
      <c r="I775" s="137"/>
      <c r="J775" s="137"/>
      <c r="K775" s="138">
        <f t="shared" si="163"/>
        <v>0</v>
      </c>
      <c r="L775" s="138">
        <f t="shared" si="169"/>
        <v>0</v>
      </c>
      <c r="M775" s="136">
        <f t="shared" si="162"/>
        <v>0</v>
      </c>
      <c r="N775" s="139" t="str">
        <f t="shared" si="164"/>
        <v/>
      </c>
      <c r="O775" s="139" t="str">
        <f t="shared" si="165"/>
        <v/>
      </c>
      <c r="P775" s="139" t="str">
        <f t="shared" si="166"/>
        <v/>
      </c>
      <c r="Q775" s="139" t="str">
        <f t="shared" si="167"/>
        <v/>
      </c>
      <c r="R775" s="140">
        <f t="shared" si="168"/>
        <v>0</v>
      </c>
      <c r="S775" s="141"/>
      <c r="T775" s="142"/>
    </row>
    <row r="776" spans="1:20">
      <c r="A776" s="135" t="s">
        <v>141</v>
      </c>
      <c r="B776" s="142"/>
      <c r="C776" s="137"/>
      <c r="D776" s="137"/>
      <c r="E776" s="137"/>
      <c r="F776" s="137"/>
      <c r="G776" s="137"/>
      <c r="H776" s="137"/>
      <c r="I776" s="137"/>
      <c r="J776" s="137"/>
      <c r="K776" s="138">
        <f t="shared" si="163"/>
        <v>0</v>
      </c>
      <c r="L776" s="138">
        <f t="shared" si="169"/>
        <v>0</v>
      </c>
      <c r="M776" s="136">
        <f t="shared" si="162"/>
        <v>0</v>
      </c>
      <c r="N776" s="139" t="str">
        <f t="shared" si="164"/>
        <v/>
      </c>
      <c r="O776" s="139" t="str">
        <f t="shared" si="165"/>
        <v/>
      </c>
      <c r="P776" s="139" t="str">
        <f t="shared" si="166"/>
        <v/>
      </c>
      <c r="Q776" s="139" t="str">
        <f t="shared" si="167"/>
        <v/>
      </c>
      <c r="R776" s="140">
        <f t="shared" si="168"/>
        <v>0</v>
      </c>
      <c r="S776" s="141"/>
      <c r="T776" s="142"/>
    </row>
    <row r="777" spans="1:20">
      <c r="A777" s="135" t="s">
        <v>142</v>
      </c>
      <c r="B777" s="136"/>
      <c r="C777" s="137"/>
      <c r="D777" s="137"/>
      <c r="E777" s="137"/>
      <c r="F777" s="137"/>
      <c r="G777" s="137"/>
      <c r="H777" s="137"/>
      <c r="I777" s="137"/>
      <c r="J777" s="137"/>
      <c r="K777" s="138">
        <f t="shared" si="163"/>
        <v>0</v>
      </c>
      <c r="L777" s="138">
        <f t="shared" si="169"/>
        <v>0</v>
      </c>
      <c r="M777" s="136">
        <f t="shared" si="162"/>
        <v>0</v>
      </c>
      <c r="N777" s="139" t="str">
        <f t="shared" si="164"/>
        <v/>
      </c>
      <c r="O777" s="139" t="str">
        <f t="shared" si="165"/>
        <v/>
      </c>
      <c r="P777" s="139" t="str">
        <f t="shared" si="166"/>
        <v/>
      </c>
      <c r="Q777" s="139" t="str">
        <f t="shared" si="167"/>
        <v/>
      </c>
      <c r="R777" s="140">
        <f t="shared" si="168"/>
        <v>0</v>
      </c>
      <c r="S777" s="141"/>
      <c r="T777" s="142"/>
    </row>
    <row r="778" spans="1:20">
      <c r="A778" s="135" t="s">
        <v>143</v>
      </c>
      <c r="B778" s="136"/>
      <c r="C778" s="137"/>
      <c r="D778" s="137"/>
      <c r="E778" s="137"/>
      <c r="F778" s="137"/>
      <c r="G778" s="137"/>
      <c r="H778" s="137"/>
      <c r="I778" s="137"/>
      <c r="J778" s="137"/>
      <c r="K778" s="138">
        <f t="shared" si="163"/>
        <v>0</v>
      </c>
      <c r="L778" s="138">
        <f t="shared" si="169"/>
        <v>0</v>
      </c>
      <c r="M778" s="136">
        <f t="shared" si="162"/>
        <v>0</v>
      </c>
      <c r="N778" s="139" t="str">
        <f t="shared" si="164"/>
        <v/>
      </c>
      <c r="O778" s="139" t="str">
        <f t="shared" si="165"/>
        <v/>
      </c>
      <c r="P778" s="139" t="str">
        <f t="shared" si="166"/>
        <v/>
      </c>
      <c r="Q778" s="139" t="str">
        <f t="shared" si="167"/>
        <v/>
      </c>
      <c r="R778" s="140">
        <f t="shared" si="168"/>
        <v>0</v>
      </c>
      <c r="S778" s="141"/>
      <c r="T778" s="142"/>
    </row>
    <row r="779" spans="1:20">
      <c r="A779" s="135" t="s">
        <v>144</v>
      </c>
      <c r="B779" s="142"/>
      <c r="C779" s="137"/>
      <c r="D779" s="137"/>
      <c r="E779" s="137"/>
      <c r="F779" s="137"/>
      <c r="G779" s="137"/>
      <c r="H779" s="137"/>
      <c r="I779" s="137"/>
      <c r="J779" s="137"/>
      <c r="K779" s="138">
        <f t="shared" si="163"/>
        <v>0</v>
      </c>
      <c r="L779" s="138">
        <f t="shared" si="169"/>
        <v>0</v>
      </c>
      <c r="M779" s="136">
        <f t="shared" si="162"/>
        <v>0</v>
      </c>
      <c r="N779" s="139" t="str">
        <f t="shared" si="164"/>
        <v/>
      </c>
      <c r="O779" s="139" t="str">
        <f t="shared" si="165"/>
        <v/>
      </c>
      <c r="P779" s="139" t="str">
        <f t="shared" si="166"/>
        <v/>
      </c>
      <c r="Q779" s="139" t="str">
        <f t="shared" si="167"/>
        <v/>
      </c>
      <c r="R779" s="140">
        <f t="shared" si="168"/>
        <v>0</v>
      </c>
      <c r="S779" s="141"/>
      <c r="T779" s="142"/>
    </row>
    <row r="780" spans="1:20">
      <c r="A780" s="135" t="s">
        <v>145</v>
      </c>
      <c r="B780" s="142"/>
      <c r="C780" s="137"/>
      <c r="D780" s="137"/>
      <c r="E780" s="137"/>
      <c r="F780" s="137"/>
      <c r="G780" s="137"/>
      <c r="H780" s="137"/>
      <c r="I780" s="137"/>
      <c r="J780" s="137"/>
      <c r="K780" s="138">
        <f t="shared" si="163"/>
        <v>0</v>
      </c>
      <c r="L780" s="138">
        <f t="shared" si="169"/>
        <v>0</v>
      </c>
      <c r="M780" s="136">
        <f t="shared" si="162"/>
        <v>0</v>
      </c>
      <c r="N780" s="139" t="str">
        <f t="shared" si="164"/>
        <v/>
      </c>
      <c r="O780" s="139" t="str">
        <f t="shared" si="165"/>
        <v/>
      </c>
      <c r="P780" s="139" t="str">
        <f t="shared" si="166"/>
        <v/>
      </c>
      <c r="Q780" s="139" t="str">
        <f t="shared" si="167"/>
        <v/>
      </c>
      <c r="R780" s="140">
        <f t="shared" si="168"/>
        <v>0</v>
      </c>
      <c r="S780" s="141"/>
      <c r="T780" s="142"/>
    </row>
    <row r="781" spans="1:20">
      <c r="A781" s="135" t="s">
        <v>146</v>
      </c>
      <c r="B781" s="142"/>
      <c r="C781" s="137"/>
      <c r="D781" s="137"/>
      <c r="E781" s="137"/>
      <c r="F781" s="137"/>
      <c r="G781" s="137"/>
      <c r="H781" s="137"/>
      <c r="I781" s="137"/>
      <c r="J781" s="137"/>
      <c r="K781" s="138">
        <f t="shared" si="163"/>
        <v>0</v>
      </c>
      <c r="L781" s="138">
        <f t="shared" si="169"/>
        <v>0</v>
      </c>
      <c r="M781" s="136">
        <f t="shared" si="162"/>
        <v>0</v>
      </c>
      <c r="N781" s="139" t="str">
        <f t="shared" si="164"/>
        <v/>
      </c>
      <c r="O781" s="139" t="str">
        <f t="shared" si="165"/>
        <v/>
      </c>
      <c r="P781" s="139" t="str">
        <f t="shared" si="166"/>
        <v/>
      </c>
      <c r="Q781" s="139" t="str">
        <f t="shared" si="167"/>
        <v/>
      </c>
      <c r="R781" s="140">
        <f t="shared" si="168"/>
        <v>0</v>
      </c>
      <c r="S781" s="141"/>
      <c r="T781" s="142"/>
    </row>
    <row r="782" spans="1:20">
      <c r="A782" s="135" t="s">
        <v>147</v>
      </c>
      <c r="B782" s="142"/>
      <c r="C782" s="137"/>
      <c r="D782" s="137"/>
      <c r="E782" s="137"/>
      <c r="F782" s="137"/>
      <c r="G782" s="137"/>
      <c r="H782" s="137"/>
      <c r="I782" s="137"/>
      <c r="J782" s="137"/>
      <c r="K782" s="138">
        <f t="shared" si="163"/>
        <v>0</v>
      </c>
      <c r="L782" s="138">
        <f t="shared" si="169"/>
        <v>0</v>
      </c>
      <c r="M782" s="136">
        <f t="shared" si="162"/>
        <v>0</v>
      </c>
      <c r="N782" s="139" t="str">
        <f t="shared" si="164"/>
        <v/>
      </c>
      <c r="O782" s="139" t="str">
        <f t="shared" si="165"/>
        <v/>
      </c>
      <c r="P782" s="139" t="str">
        <f t="shared" si="166"/>
        <v/>
      </c>
      <c r="Q782" s="139" t="str">
        <f t="shared" si="167"/>
        <v/>
      </c>
      <c r="R782" s="140">
        <f t="shared" si="168"/>
        <v>0</v>
      </c>
      <c r="S782" s="141"/>
      <c r="T782" s="142"/>
    </row>
    <row r="783" spans="1:20">
      <c r="A783" s="135" t="s">
        <v>148</v>
      </c>
      <c r="B783" s="142"/>
      <c r="C783" s="137"/>
      <c r="D783" s="137"/>
      <c r="E783" s="137"/>
      <c r="F783" s="137"/>
      <c r="G783" s="137"/>
      <c r="H783" s="137"/>
      <c r="I783" s="137"/>
      <c r="J783" s="137"/>
      <c r="K783" s="138">
        <f t="shared" si="163"/>
        <v>0</v>
      </c>
      <c r="L783" s="138">
        <f t="shared" si="169"/>
        <v>0</v>
      </c>
      <c r="M783" s="136">
        <f t="shared" si="162"/>
        <v>0</v>
      </c>
      <c r="N783" s="139" t="str">
        <f t="shared" si="164"/>
        <v/>
      </c>
      <c r="O783" s="139" t="str">
        <f t="shared" si="165"/>
        <v/>
      </c>
      <c r="P783" s="139" t="str">
        <f t="shared" si="166"/>
        <v/>
      </c>
      <c r="Q783" s="139" t="str">
        <f t="shared" si="167"/>
        <v/>
      </c>
      <c r="R783" s="140">
        <f t="shared" si="168"/>
        <v>0</v>
      </c>
      <c r="S783" s="141"/>
      <c r="T783" s="142"/>
    </row>
    <row r="784" spans="1:20">
      <c r="A784" s="135" t="s">
        <v>149</v>
      </c>
      <c r="B784" s="136"/>
      <c r="C784" s="137"/>
      <c r="D784" s="137"/>
      <c r="E784" s="137"/>
      <c r="F784" s="137"/>
      <c r="G784" s="137"/>
      <c r="H784" s="137"/>
      <c r="I784" s="137"/>
      <c r="J784" s="137"/>
      <c r="K784" s="138">
        <f t="shared" si="163"/>
        <v>0</v>
      </c>
      <c r="L784" s="138">
        <f t="shared" si="169"/>
        <v>0</v>
      </c>
      <c r="M784" s="136">
        <f t="shared" si="162"/>
        <v>0</v>
      </c>
      <c r="N784" s="139" t="str">
        <f t="shared" si="164"/>
        <v/>
      </c>
      <c r="O784" s="139" t="str">
        <f t="shared" si="165"/>
        <v/>
      </c>
      <c r="P784" s="139" t="str">
        <f t="shared" si="166"/>
        <v/>
      </c>
      <c r="Q784" s="139" t="str">
        <f t="shared" si="167"/>
        <v/>
      </c>
      <c r="R784" s="140">
        <f t="shared" si="168"/>
        <v>0</v>
      </c>
      <c r="S784" s="141"/>
      <c r="T784" s="142"/>
    </row>
    <row r="785" spans="1:20">
      <c r="A785" s="135" t="s">
        <v>150</v>
      </c>
      <c r="B785" s="136"/>
      <c r="C785" s="137"/>
      <c r="D785" s="137"/>
      <c r="E785" s="137"/>
      <c r="F785" s="137"/>
      <c r="G785" s="137"/>
      <c r="H785" s="137"/>
      <c r="I785" s="137"/>
      <c r="J785" s="137"/>
      <c r="K785" s="138">
        <f t="shared" si="163"/>
        <v>0</v>
      </c>
      <c r="L785" s="138">
        <f t="shared" si="169"/>
        <v>0</v>
      </c>
      <c r="M785" s="136">
        <f t="shared" si="162"/>
        <v>0</v>
      </c>
      <c r="N785" s="139" t="str">
        <f t="shared" si="164"/>
        <v/>
      </c>
      <c r="O785" s="139" t="str">
        <f t="shared" si="165"/>
        <v/>
      </c>
      <c r="P785" s="139" t="str">
        <f t="shared" si="166"/>
        <v/>
      </c>
      <c r="Q785" s="139" t="str">
        <f t="shared" si="167"/>
        <v/>
      </c>
      <c r="R785" s="140">
        <f t="shared" si="168"/>
        <v>0</v>
      </c>
      <c r="S785" s="141"/>
      <c r="T785" s="142"/>
    </row>
    <row r="786" spans="1:20">
      <c r="A786" s="135" t="s">
        <v>151</v>
      </c>
      <c r="B786" s="142"/>
      <c r="C786" s="137"/>
      <c r="D786" s="137"/>
      <c r="E786" s="137"/>
      <c r="F786" s="137"/>
      <c r="G786" s="137"/>
      <c r="H786" s="137"/>
      <c r="I786" s="137"/>
      <c r="J786" s="137"/>
      <c r="K786" s="138">
        <f t="shared" si="163"/>
        <v>0</v>
      </c>
      <c r="L786" s="138">
        <f t="shared" si="169"/>
        <v>0</v>
      </c>
      <c r="M786" s="136">
        <f t="shared" si="162"/>
        <v>0</v>
      </c>
      <c r="N786" s="139" t="str">
        <f t="shared" si="164"/>
        <v/>
      </c>
      <c r="O786" s="139" t="str">
        <f t="shared" si="165"/>
        <v/>
      </c>
      <c r="P786" s="139" t="str">
        <f t="shared" si="166"/>
        <v/>
      </c>
      <c r="Q786" s="139" t="str">
        <f t="shared" si="167"/>
        <v/>
      </c>
      <c r="R786" s="140">
        <f t="shared" si="168"/>
        <v>0</v>
      </c>
      <c r="S786" s="141"/>
      <c r="T786" s="142"/>
    </row>
    <row r="787" spans="1:20">
      <c r="A787" s="135" t="s">
        <v>152</v>
      </c>
      <c r="B787" s="142"/>
      <c r="C787" s="137"/>
      <c r="D787" s="137"/>
      <c r="E787" s="137"/>
      <c r="F787" s="137"/>
      <c r="G787" s="137"/>
      <c r="H787" s="137"/>
      <c r="I787" s="137"/>
      <c r="J787" s="137"/>
      <c r="K787" s="138">
        <f t="shared" si="163"/>
        <v>0</v>
      </c>
      <c r="L787" s="138">
        <f t="shared" si="169"/>
        <v>0</v>
      </c>
      <c r="M787" s="136">
        <f t="shared" si="162"/>
        <v>0</v>
      </c>
      <c r="N787" s="139" t="str">
        <f t="shared" si="164"/>
        <v/>
      </c>
      <c r="O787" s="139" t="str">
        <f t="shared" si="165"/>
        <v/>
      </c>
      <c r="P787" s="139" t="str">
        <f t="shared" si="166"/>
        <v/>
      </c>
      <c r="Q787" s="139" t="str">
        <f t="shared" si="167"/>
        <v/>
      </c>
      <c r="R787" s="140">
        <f t="shared" si="168"/>
        <v>0</v>
      </c>
      <c r="S787" s="141"/>
      <c r="T787" s="142"/>
    </row>
    <row r="788" spans="1:20">
      <c r="A788" s="135" t="s">
        <v>153</v>
      </c>
      <c r="B788" s="142"/>
      <c r="C788" s="137"/>
      <c r="D788" s="137"/>
      <c r="E788" s="137"/>
      <c r="F788" s="137"/>
      <c r="G788" s="137"/>
      <c r="H788" s="137"/>
      <c r="I788" s="137"/>
      <c r="J788" s="137"/>
      <c r="K788" s="138">
        <f t="shared" si="163"/>
        <v>0</v>
      </c>
      <c r="L788" s="138">
        <f t="shared" si="169"/>
        <v>0</v>
      </c>
      <c r="M788" s="136">
        <f t="shared" si="162"/>
        <v>0</v>
      </c>
      <c r="N788" s="139" t="str">
        <f t="shared" si="164"/>
        <v/>
      </c>
      <c r="O788" s="139" t="str">
        <f t="shared" si="165"/>
        <v/>
      </c>
      <c r="P788" s="139" t="str">
        <f t="shared" si="166"/>
        <v/>
      </c>
      <c r="Q788" s="139" t="str">
        <f t="shared" si="167"/>
        <v/>
      </c>
      <c r="R788" s="140">
        <f t="shared" si="168"/>
        <v>0</v>
      </c>
      <c r="S788" s="141"/>
      <c r="T788" s="142"/>
    </row>
    <row r="789" spans="1:20">
      <c r="A789" s="135" t="s">
        <v>154</v>
      </c>
      <c r="B789" s="142"/>
      <c r="C789" s="137"/>
      <c r="D789" s="137"/>
      <c r="E789" s="137"/>
      <c r="F789" s="137"/>
      <c r="G789" s="137"/>
      <c r="H789" s="137"/>
      <c r="I789" s="137"/>
      <c r="J789" s="137"/>
      <c r="K789" s="138">
        <f t="shared" si="163"/>
        <v>0</v>
      </c>
      <c r="L789" s="138">
        <f t="shared" si="169"/>
        <v>0</v>
      </c>
      <c r="M789" s="136">
        <f t="shared" si="162"/>
        <v>0</v>
      </c>
      <c r="N789" s="139" t="str">
        <f t="shared" si="164"/>
        <v/>
      </c>
      <c r="O789" s="139" t="str">
        <f t="shared" si="165"/>
        <v/>
      </c>
      <c r="P789" s="139" t="str">
        <f t="shared" si="166"/>
        <v/>
      </c>
      <c r="Q789" s="139" t="str">
        <f t="shared" si="167"/>
        <v/>
      </c>
      <c r="R789" s="140">
        <f t="shared" si="168"/>
        <v>0</v>
      </c>
      <c r="S789" s="141"/>
      <c r="T789" s="142"/>
    </row>
    <row r="790" spans="1:20">
      <c r="A790" s="135" t="s">
        <v>155</v>
      </c>
      <c r="B790" s="142"/>
      <c r="C790" s="137"/>
      <c r="D790" s="137"/>
      <c r="E790" s="137"/>
      <c r="F790" s="137"/>
      <c r="G790" s="137"/>
      <c r="H790" s="137"/>
      <c r="I790" s="137"/>
      <c r="J790" s="137"/>
      <c r="K790" s="138">
        <f t="shared" si="163"/>
        <v>0</v>
      </c>
      <c r="L790" s="138">
        <f t="shared" si="169"/>
        <v>0</v>
      </c>
      <c r="M790" s="136">
        <f t="shared" si="162"/>
        <v>0</v>
      </c>
      <c r="N790" s="139" t="str">
        <f t="shared" si="164"/>
        <v/>
      </c>
      <c r="O790" s="139" t="str">
        <f t="shared" si="165"/>
        <v/>
      </c>
      <c r="P790" s="139" t="str">
        <f t="shared" si="166"/>
        <v/>
      </c>
      <c r="Q790" s="139" t="str">
        <f t="shared" si="167"/>
        <v/>
      </c>
      <c r="R790" s="140">
        <f t="shared" si="168"/>
        <v>0</v>
      </c>
      <c r="S790" s="141"/>
      <c r="T790" s="142"/>
    </row>
    <row r="791" spans="1:20">
      <c r="A791" s="135" t="s">
        <v>156</v>
      </c>
      <c r="B791" s="136"/>
      <c r="C791" s="137"/>
      <c r="D791" s="137"/>
      <c r="E791" s="137"/>
      <c r="F791" s="137"/>
      <c r="G791" s="137"/>
      <c r="H791" s="137"/>
      <c r="I791" s="137"/>
      <c r="J791" s="137"/>
      <c r="K791" s="138">
        <f t="shared" si="163"/>
        <v>0</v>
      </c>
      <c r="L791" s="138">
        <f t="shared" si="169"/>
        <v>0</v>
      </c>
      <c r="M791" s="136">
        <f t="shared" si="162"/>
        <v>0</v>
      </c>
      <c r="N791" s="139" t="str">
        <f t="shared" si="164"/>
        <v/>
      </c>
      <c r="O791" s="139" t="str">
        <f t="shared" si="165"/>
        <v/>
      </c>
      <c r="P791" s="139" t="str">
        <f t="shared" si="166"/>
        <v/>
      </c>
      <c r="Q791" s="139" t="str">
        <f t="shared" si="167"/>
        <v/>
      </c>
      <c r="R791" s="140">
        <f t="shared" si="168"/>
        <v>0</v>
      </c>
      <c r="S791" s="141"/>
      <c r="T791" s="142"/>
    </row>
    <row r="792" spans="1:20">
      <c r="A792" s="135" t="s">
        <v>157</v>
      </c>
      <c r="B792" s="136"/>
      <c r="C792" s="137"/>
      <c r="D792" s="137"/>
      <c r="E792" s="137"/>
      <c r="F792" s="137"/>
      <c r="G792" s="137"/>
      <c r="H792" s="137"/>
      <c r="I792" s="137"/>
      <c r="J792" s="137"/>
      <c r="K792" s="138">
        <f t="shared" si="163"/>
        <v>0</v>
      </c>
      <c r="L792" s="138">
        <f t="shared" si="169"/>
        <v>0</v>
      </c>
      <c r="M792" s="136">
        <f t="shared" si="162"/>
        <v>0</v>
      </c>
      <c r="N792" s="139" t="str">
        <f t="shared" si="164"/>
        <v/>
      </c>
      <c r="O792" s="139" t="str">
        <f t="shared" si="165"/>
        <v/>
      </c>
      <c r="P792" s="139" t="str">
        <f t="shared" si="166"/>
        <v/>
      </c>
      <c r="Q792" s="139" t="str">
        <f t="shared" si="167"/>
        <v/>
      </c>
      <c r="R792" s="140">
        <f t="shared" si="168"/>
        <v>0</v>
      </c>
      <c r="S792" s="141"/>
      <c r="T792" s="142"/>
    </row>
    <row r="793" spans="1:20">
      <c r="A793" s="135" t="s">
        <v>158</v>
      </c>
      <c r="B793" s="142"/>
      <c r="C793" s="137"/>
      <c r="D793" s="137"/>
      <c r="E793" s="137"/>
      <c r="F793" s="137"/>
      <c r="G793" s="137"/>
      <c r="H793" s="137"/>
      <c r="I793" s="137"/>
      <c r="J793" s="137"/>
      <c r="K793" s="138">
        <f t="shared" si="163"/>
        <v>0</v>
      </c>
      <c r="L793" s="138">
        <f t="shared" si="169"/>
        <v>0</v>
      </c>
      <c r="M793" s="136">
        <f t="shared" si="162"/>
        <v>0</v>
      </c>
      <c r="N793" s="139" t="str">
        <f t="shared" si="164"/>
        <v/>
      </c>
      <c r="O793" s="139" t="str">
        <f t="shared" si="165"/>
        <v/>
      </c>
      <c r="P793" s="139" t="str">
        <f t="shared" si="166"/>
        <v/>
      </c>
      <c r="Q793" s="139" t="str">
        <f t="shared" si="167"/>
        <v/>
      </c>
      <c r="R793" s="140">
        <f t="shared" si="168"/>
        <v>0</v>
      </c>
      <c r="S793" s="141"/>
      <c r="T793" s="142"/>
    </row>
    <row r="794" spans="1:20">
      <c r="A794" s="135" t="s">
        <v>159</v>
      </c>
      <c r="B794" s="142"/>
      <c r="C794" s="137"/>
      <c r="D794" s="137"/>
      <c r="E794" s="137"/>
      <c r="F794" s="137"/>
      <c r="G794" s="137"/>
      <c r="H794" s="137"/>
      <c r="I794" s="137"/>
      <c r="J794" s="137"/>
      <c r="K794" s="138">
        <f t="shared" si="163"/>
        <v>0</v>
      </c>
      <c r="L794" s="138">
        <f t="shared" si="169"/>
        <v>0</v>
      </c>
      <c r="M794" s="136">
        <f t="shared" si="162"/>
        <v>0</v>
      </c>
      <c r="N794" s="139" t="str">
        <f t="shared" si="164"/>
        <v/>
      </c>
      <c r="O794" s="139" t="str">
        <f t="shared" si="165"/>
        <v/>
      </c>
      <c r="P794" s="139" t="str">
        <f t="shared" si="166"/>
        <v/>
      </c>
      <c r="Q794" s="139" t="str">
        <f t="shared" si="167"/>
        <v/>
      </c>
      <c r="R794" s="140">
        <f t="shared" si="168"/>
        <v>0</v>
      </c>
      <c r="S794" s="141"/>
      <c r="T794" s="142"/>
    </row>
    <row r="795" spans="1:20">
      <c r="A795" s="135" t="s">
        <v>160</v>
      </c>
      <c r="B795" s="142"/>
      <c r="C795" s="137"/>
      <c r="D795" s="137"/>
      <c r="E795" s="137"/>
      <c r="F795" s="137"/>
      <c r="G795" s="137"/>
      <c r="H795" s="137"/>
      <c r="I795" s="137"/>
      <c r="J795" s="137"/>
      <c r="K795" s="138">
        <f t="shared" si="163"/>
        <v>0</v>
      </c>
      <c r="L795" s="138">
        <f t="shared" si="169"/>
        <v>0</v>
      </c>
      <c r="M795" s="136">
        <f t="shared" si="162"/>
        <v>0</v>
      </c>
      <c r="N795" s="139" t="str">
        <f t="shared" si="164"/>
        <v/>
      </c>
      <c r="O795" s="139" t="str">
        <f t="shared" si="165"/>
        <v/>
      </c>
      <c r="P795" s="139" t="str">
        <f t="shared" si="166"/>
        <v/>
      </c>
      <c r="Q795" s="139" t="str">
        <f t="shared" si="167"/>
        <v/>
      </c>
      <c r="R795" s="140">
        <f t="shared" si="168"/>
        <v>0</v>
      </c>
      <c r="S795" s="141"/>
      <c r="T795" s="142"/>
    </row>
    <row r="796" spans="1:20">
      <c r="A796" s="135" t="s">
        <v>161</v>
      </c>
      <c r="B796" s="142"/>
      <c r="C796" s="137"/>
      <c r="D796" s="137"/>
      <c r="E796" s="137"/>
      <c r="F796" s="137"/>
      <c r="G796" s="137"/>
      <c r="H796" s="137"/>
      <c r="I796" s="137"/>
      <c r="J796" s="137"/>
      <c r="K796" s="138">
        <f t="shared" si="163"/>
        <v>0</v>
      </c>
      <c r="L796" s="138">
        <f t="shared" si="169"/>
        <v>0</v>
      </c>
      <c r="M796" s="136">
        <f t="shared" si="162"/>
        <v>0</v>
      </c>
      <c r="N796" s="139" t="str">
        <f t="shared" si="164"/>
        <v/>
      </c>
      <c r="O796" s="139" t="str">
        <f t="shared" si="165"/>
        <v/>
      </c>
      <c r="P796" s="139" t="str">
        <f t="shared" si="166"/>
        <v/>
      </c>
      <c r="Q796" s="139" t="str">
        <f t="shared" si="167"/>
        <v/>
      </c>
      <c r="R796" s="140">
        <f t="shared" si="168"/>
        <v>0</v>
      </c>
      <c r="S796" s="141"/>
      <c r="T796" s="142"/>
    </row>
    <row r="797" spans="1:20">
      <c r="A797" s="135" t="s">
        <v>162</v>
      </c>
      <c r="B797" s="142"/>
      <c r="C797" s="137"/>
      <c r="D797" s="137"/>
      <c r="E797" s="137"/>
      <c r="F797" s="137"/>
      <c r="G797" s="137"/>
      <c r="H797" s="137"/>
      <c r="I797" s="137"/>
      <c r="J797" s="137"/>
      <c r="K797" s="138">
        <f t="shared" si="163"/>
        <v>0</v>
      </c>
      <c r="L797" s="138">
        <f t="shared" si="169"/>
        <v>0</v>
      </c>
      <c r="M797" s="136">
        <f t="shared" si="162"/>
        <v>0</v>
      </c>
      <c r="N797" s="139" t="str">
        <f t="shared" si="164"/>
        <v/>
      </c>
      <c r="O797" s="139" t="str">
        <f t="shared" si="165"/>
        <v/>
      </c>
      <c r="P797" s="139" t="str">
        <f t="shared" si="166"/>
        <v/>
      </c>
      <c r="Q797" s="139" t="str">
        <f t="shared" si="167"/>
        <v/>
      </c>
      <c r="R797" s="140">
        <f t="shared" si="168"/>
        <v>0</v>
      </c>
      <c r="S797" s="141"/>
      <c r="T797" s="142"/>
    </row>
    <row r="798" spans="1:20">
      <c r="A798" s="135" t="s">
        <v>163</v>
      </c>
      <c r="B798" s="136"/>
      <c r="C798" s="137"/>
      <c r="D798" s="137"/>
      <c r="E798" s="137"/>
      <c r="F798" s="137"/>
      <c r="G798" s="137"/>
      <c r="H798" s="137"/>
      <c r="I798" s="137"/>
      <c r="J798" s="137"/>
      <c r="K798" s="138">
        <f t="shared" si="163"/>
        <v>0</v>
      </c>
      <c r="L798" s="138">
        <f t="shared" si="169"/>
        <v>0</v>
      </c>
      <c r="M798" s="136">
        <f t="shared" si="162"/>
        <v>0</v>
      </c>
      <c r="N798" s="139" t="str">
        <f t="shared" si="164"/>
        <v/>
      </c>
      <c r="O798" s="139" t="str">
        <f t="shared" si="165"/>
        <v/>
      </c>
      <c r="P798" s="139" t="str">
        <f t="shared" si="166"/>
        <v/>
      </c>
      <c r="Q798" s="139" t="str">
        <f t="shared" si="167"/>
        <v/>
      </c>
      <c r="R798" s="140">
        <f t="shared" si="168"/>
        <v>0</v>
      </c>
      <c r="S798" s="141"/>
      <c r="T798" s="142"/>
    </row>
    <row r="799" spans="1:20">
      <c r="A799" s="135" t="s">
        <v>164</v>
      </c>
      <c r="B799" s="136"/>
      <c r="C799" s="137"/>
      <c r="D799" s="137"/>
      <c r="E799" s="137"/>
      <c r="F799" s="137"/>
      <c r="G799" s="137"/>
      <c r="H799" s="137"/>
      <c r="I799" s="137"/>
      <c r="J799" s="137"/>
      <c r="K799" s="138">
        <f t="shared" si="163"/>
        <v>0</v>
      </c>
      <c r="L799" s="138">
        <f t="shared" si="169"/>
        <v>0</v>
      </c>
      <c r="M799" s="136">
        <f t="shared" si="162"/>
        <v>0</v>
      </c>
      <c r="N799" s="139" t="str">
        <f t="shared" si="164"/>
        <v/>
      </c>
      <c r="O799" s="139" t="str">
        <f t="shared" si="165"/>
        <v/>
      </c>
      <c r="P799" s="139" t="str">
        <f t="shared" si="166"/>
        <v/>
      </c>
      <c r="Q799" s="139" t="str">
        <f t="shared" si="167"/>
        <v/>
      </c>
      <c r="R799" s="140">
        <f t="shared" si="168"/>
        <v>0</v>
      </c>
      <c r="S799" s="141"/>
      <c r="T799" s="142"/>
    </row>
    <row r="800" spans="1:20">
      <c r="A800" s="135" t="s">
        <v>165</v>
      </c>
      <c r="B800" s="142"/>
      <c r="C800" s="137"/>
      <c r="D800" s="137"/>
      <c r="E800" s="137"/>
      <c r="F800" s="137"/>
      <c r="G800" s="137"/>
      <c r="H800" s="137"/>
      <c r="I800" s="137"/>
      <c r="J800" s="137"/>
      <c r="K800" s="138">
        <f t="shared" si="163"/>
        <v>0</v>
      </c>
      <c r="L800" s="138">
        <f t="shared" si="169"/>
        <v>0</v>
      </c>
      <c r="M800" s="136">
        <f t="shared" si="162"/>
        <v>0</v>
      </c>
      <c r="N800" s="139" t="str">
        <f t="shared" si="164"/>
        <v/>
      </c>
      <c r="O800" s="139" t="str">
        <f t="shared" si="165"/>
        <v/>
      </c>
      <c r="P800" s="139" t="str">
        <f t="shared" si="166"/>
        <v/>
      </c>
      <c r="Q800" s="139" t="str">
        <f t="shared" si="167"/>
        <v/>
      </c>
      <c r="R800" s="140">
        <f t="shared" si="168"/>
        <v>0</v>
      </c>
      <c r="S800" s="141"/>
      <c r="T800" s="142"/>
    </row>
    <row r="801" spans="1:20">
      <c r="A801" s="135" t="s">
        <v>166</v>
      </c>
      <c r="B801" s="142"/>
      <c r="C801" s="137"/>
      <c r="D801" s="137"/>
      <c r="E801" s="137"/>
      <c r="F801" s="137"/>
      <c r="G801" s="137"/>
      <c r="H801" s="137"/>
      <c r="I801" s="137"/>
      <c r="J801" s="137"/>
      <c r="K801" s="138">
        <f t="shared" si="163"/>
        <v>0</v>
      </c>
      <c r="L801" s="138">
        <f t="shared" si="169"/>
        <v>0</v>
      </c>
      <c r="M801" s="136">
        <f t="shared" si="162"/>
        <v>0</v>
      </c>
      <c r="N801" s="139" t="str">
        <f t="shared" si="164"/>
        <v/>
      </c>
      <c r="O801" s="139" t="str">
        <f t="shared" si="165"/>
        <v/>
      </c>
      <c r="P801" s="139" t="str">
        <f t="shared" si="166"/>
        <v/>
      </c>
      <c r="Q801" s="139" t="str">
        <f t="shared" si="167"/>
        <v/>
      </c>
      <c r="R801" s="140">
        <f t="shared" si="168"/>
        <v>0</v>
      </c>
      <c r="S801" s="141"/>
      <c r="T801" s="142"/>
    </row>
    <row r="802" spans="1:20" ht="16" thickBot="1">
      <c r="A802" s="143"/>
      <c r="B802" s="143"/>
      <c r="C802" s="144"/>
      <c r="D802" s="144"/>
      <c r="E802" s="144"/>
      <c r="F802" s="144"/>
      <c r="G802" s="144"/>
      <c r="H802" s="144"/>
      <c r="I802" s="144"/>
      <c r="J802" s="144"/>
      <c r="K802" s="260" t="s">
        <v>167</v>
      </c>
      <c r="L802" s="261"/>
      <c r="M802" s="262"/>
      <c r="N802" s="145">
        <f t="shared" ref="N802:S802" si="170">SUM(N771:N801)</f>
        <v>0</v>
      </c>
      <c r="O802" s="145">
        <f t="shared" si="170"/>
        <v>0</v>
      </c>
      <c r="P802" s="145">
        <f t="shared" si="170"/>
        <v>0</v>
      </c>
      <c r="Q802" s="145">
        <f t="shared" si="170"/>
        <v>0</v>
      </c>
      <c r="R802" s="145">
        <f t="shared" si="170"/>
        <v>0</v>
      </c>
      <c r="S802" s="145">
        <f t="shared" si="170"/>
        <v>0</v>
      </c>
      <c r="T802" s="145"/>
    </row>
    <row r="803" spans="1:20" ht="16" thickBot="1">
      <c r="A803" s="112"/>
      <c r="B803" s="112"/>
      <c r="K803" s="119"/>
      <c r="L803" s="119"/>
      <c r="M803" s="119"/>
      <c r="N803" s="146"/>
      <c r="O803" s="146"/>
      <c r="P803" s="146"/>
      <c r="Q803" s="146"/>
      <c r="R803" s="146"/>
      <c r="S803" s="146"/>
    </row>
    <row r="804" spans="1:20" ht="16" thickBot="1">
      <c r="A804" s="242" t="s">
        <v>116</v>
      </c>
      <c r="B804" s="243"/>
      <c r="C804" s="243"/>
      <c r="D804" s="243"/>
      <c r="E804" s="243"/>
      <c r="F804" s="243"/>
      <c r="G804" s="243"/>
      <c r="H804" s="243"/>
      <c r="I804" s="243"/>
      <c r="J804" s="243"/>
      <c r="K804" s="243"/>
      <c r="L804" s="243"/>
      <c r="M804" s="243"/>
      <c r="N804" s="243"/>
      <c r="O804" s="243"/>
      <c r="P804" s="243"/>
      <c r="Q804" s="243"/>
      <c r="R804" s="243"/>
      <c r="S804" s="243"/>
      <c r="T804" s="244"/>
    </row>
    <row r="805" spans="1:20">
      <c r="A805" s="245"/>
      <c r="B805" s="246"/>
      <c r="C805" s="113"/>
      <c r="D805" s="113"/>
      <c r="E805" s="113"/>
      <c r="F805" s="114"/>
      <c r="G805" s="114"/>
      <c r="H805" s="114"/>
      <c r="I805" s="114"/>
      <c r="J805" s="114"/>
      <c r="K805" s="114"/>
      <c r="L805" s="114"/>
      <c r="M805" s="113"/>
      <c r="N805" s="114"/>
      <c r="O805" s="114"/>
      <c r="P805" s="114"/>
      <c r="Q805" s="113"/>
      <c r="R805" s="115"/>
      <c r="S805" s="115"/>
      <c r="T805" s="116"/>
    </row>
    <row r="806" spans="1:20">
      <c r="A806" s="247" t="s">
        <v>117</v>
      </c>
      <c r="B806" s="248"/>
      <c r="C806" s="119" t="s">
        <v>118</v>
      </c>
      <c r="D806" s="249" t="s">
        <v>104</v>
      </c>
      <c r="E806" s="249"/>
      <c r="F806" s="249"/>
      <c r="G806" s="249"/>
      <c r="H806" s="249"/>
      <c r="I806" s="249"/>
      <c r="J806" s="249"/>
      <c r="K806" s="120"/>
      <c r="L806" s="120"/>
      <c r="M806" s="120"/>
      <c r="N806" s="120"/>
      <c r="O806" s="119"/>
      <c r="P806" s="120"/>
      <c r="R806" s="120"/>
      <c r="S806" s="120"/>
      <c r="T806" s="121"/>
    </row>
    <row r="807" spans="1:20">
      <c r="A807" s="117" t="s">
        <v>119</v>
      </c>
      <c r="B807" s="118"/>
      <c r="C807" s="119" t="s">
        <v>118</v>
      </c>
      <c r="D807" s="248"/>
      <c r="E807" s="248"/>
      <c r="F807" s="248"/>
      <c r="G807" s="248"/>
      <c r="H807" s="248"/>
      <c r="I807" s="248"/>
      <c r="J807" s="248"/>
      <c r="K807" s="120"/>
      <c r="L807" s="120"/>
      <c r="M807" s="120" t="s">
        <v>191</v>
      </c>
      <c r="O807" s="119"/>
      <c r="P807" s="120"/>
      <c r="Q807" s="120"/>
      <c r="R807" s="120"/>
      <c r="S807" s="122"/>
      <c r="T807" s="121"/>
    </row>
    <row r="808" spans="1:20">
      <c r="A808" s="117" t="s">
        <v>120</v>
      </c>
      <c r="B808" s="118"/>
      <c r="C808" s="119" t="s">
        <v>118</v>
      </c>
      <c r="D808" s="248" t="s">
        <v>105</v>
      </c>
      <c r="E808" s="248"/>
      <c r="F808" s="248"/>
      <c r="G808" s="248"/>
      <c r="H808" s="248"/>
      <c r="I808" s="248"/>
      <c r="J808" s="248"/>
      <c r="K808" s="120"/>
      <c r="L808" s="120"/>
      <c r="M808" s="120"/>
      <c r="N808" s="120"/>
      <c r="O808" s="119"/>
      <c r="P808" s="120"/>
      <c r="Q808" s="120"/>
      <c r="R808" s="120"/>
      <c r="S808" s="120"/>
      <c r="T808" s="121"/>
    </row>
    <row r="809" spans="1:20">
      <c r="A809" s="123" t="s">
        <v>121</v>
      </c>
      <c r="B809" s="124"/>
      <c r="C809" s="125" t="s">
        <v>118</v>
      </c>
      <c r="D809" s="250"/>
      <c r="E809" s="250"/>
      <c r="F809" s="250"/>
      <c r="G809" s="250"/>
      <c r="H809" s="250"/>
      <c r="I809" s="250"/>
      <c r="J809" s="250"/>
      <c r="K809" s="124"/>
      <c r="L809" s="124"/>
      <c r="M809" s="124"/>
      <c r="N809" s="124"/>
      <c r="O809" s="124"/>
      <c r="P809" s="124"/>
      <c r="Q809" s="124"/>
      <c r="R809" s="124"/>
      <c r="S809" s="124"/>
      <c r="T809" s="126"/>
    </row>
    <row r="810" spans="1:20" ht="16" thickBot="1">
      <c r="A810" s="127"/>
      <c r="B810" s="128"/>
      <c r="C810" s="129"/>
      <c r="D810" s="129"/>
      <c r="E810" s="129"/>
      <c r="F810" s="129"/>
      <c r="G810" s="129"/>
      <c r="H810" s="129"/>
      <c r="I810" s="129"/>
      <c r="J810" s="129"/>
      <c r="K810" s="129"/>
      <c r="L810" s="129"/>
      <c r="M810" s="128"/>
      <c r="N810" s="129"/>
      <c r="O810" s="129"/>
      <c r="P810" s="129"/>
      <c r="Q810" s="129"/>
      <c r="R810" s="129"/>
      <c r="S810" s="129"/>
      <c r="T810" s="130"/>
    </row>
    <row r="811" spans="1:20" ht="12.75" customHeight="1">
      <c r="A811" s="251" t="s">
        <v>122</v>
      </c>
      <c r="B811" s="253" t="s">
        <v>123</v>
      </c>
      <c r="C811" s="255" t="s">
        <v>124</v>
      </c>
      <c r="D811" s="256"/>
      <c r="E811" s="256"/>
      <c r="F811" s="257"/>
      <c r="G811" s="255" t="s">
        <v>125</v>
      </c>
      <c r="H811" s="256"/>
      <c r="I811" s="256"/>
      <c r="J811" s="257"/>
      <c r="K811" s="253" t="s">
        <v>126</v>
      </c>
      <c r="L811" s="253" t="s">
        <v>127</v>
      </c>
      <c r="M811" s="264" t="s">
        <v>128</v>
      </c>
      <c r="N811" s="266" t="s">
        <v>129</v>
      </c>
      <c r="O811" s="256"/>
      <c r="P811" s="256"/>
      <c r="Q811" s="267"/>
      <c r="R811" s="268" t="s">
        <v>130</v>
      </c>
      <c r="S811" s="131" t="s">
        <v>172</v>
      </c>
      <c r="T811" s="268" t="s">
        <v>132</v>
      </c>
    </row>
    <row r="812" spans="1:20" ht="16" thickBot="1">
      <c r="A812" s="252"/>
      <c r="B812" s="254"/>
      <c r="C812" s="258" t="s">
        <v>133</v>
      </c>
      <c r="D812" s="259"/>
      <c r="E812" s="258" t="s">
        <v>134</v>
      </c>
      <c r="F812" s="259"/>
      <c r="G812" s="258" t="s">
        <v>133</v>
      </c>
      <c r="H812" s="259"/>
      <c r="I812" s="258" t="s">
        <v>134</v>
      </c>
      <c r="J812" s="259"/>
      <c r="K812" s="254"/>
      <c r="L812" s="254"/>
      <c r="M812" s="265"/>
      <c r="N812" s="132">
        <v>1.5</v>
      </c>
      <c r="O812" s="133">
        <v>2</v>
      </c>
      <c r="P812" s="133">
        <v>3</v>
      </c>
      <c r="Q812" s="134">
        <v>4</v>
      </c>
      <c r="R812" s="269"/>
      <c r="S812" s="156">
        <v>15000</v>
      </c>
      <c r="T812" s="269"/>
    </row>
    <row r="813" spans="1:20">
      <c r="A813" s="135" t="s">
        <v>135</v>
      </c>
      <c r="B813" s="136"/>
      <c r="C813" s="137">
        <v>7</v>
      </c>
      <c r="D813" s="137">
        <v>0</v>
      </c>
      <c r="E813" s="137">
        <v>12</v>
      </c>
      <c r="F813" s="137">
        <v>0</v>
      </c>
      <c r="G813" s="137">
        <v>13</v>
      </c>
      <c r="H813" s="137">
        <v>0</v>
      </c>
      <c r="I813" s="137">
        <v>16</v>
      </c>
      <c r="J813" s="137">
        <v>0</v>
      </c>
      <c r="K813" s="138">
        <f>((((E813-C813)*60)+(F813-D813))/60)+((((I813-G813)*60)+(J813-H813))/60)</f>
        <v>8</v>
      </c>
      <c r="L813" s="138">
        <f>IF(K813=0,0,IF(OR(B813="H",B813="OFF"),K813,IF(B813="",8,0)))</f>
        <v>8</v>
      </c>
      <c r="M813" s="136">
        <f>IF(AND(B813="",K813&lt;=8),0,IF(AND(B813="",K813&gt;8),K813-L813,IF(OR(B813="H",B813="OFF"),L813,0)))</f>
        <v>0</v>
      </c>
      <c r="N813" s="139" t="str">
        <f>IF(M813=0,"",IF(AND(B813="",L813=8,M813&lt;=1),M813,IF(AND(M813&gt;1,B813=""),1,"")))</f>
        <v/>
      </c>
      <c r="O813" s="139" t="str">
        <f>IF(AND(B813="",M813&gt;1),M813-N813,IF(AND(B813="H",M813&lt;=5),M813,IF(AND(B813="OFF",M813&lt;=7),M813,IF(AND(B813="H",M813&gt;5),5,IF(AND(B813="OFF",M813&gt;7),7,"")))))</f>
        <v/>
      </c>
      <c r="P813" s="139" t="str">
        <f>IF(AND(B813="OFF",M813&gt;=8),1,IF(AND(B813="H",M813&gt;=6),1,""))</f>
        <v/>
      </c>
      <c r="Q813" s="139" t="str">
        <f>IF(AND(B813="H",M813&gt;=6),M813-6,IF(AND(B813="OFF",M813&gt;8),M813-8,""))</f>
        <v/>
      </c>
      <c r="R813" s="140">
        <f>(IF(N813="",0,(N813*$N$10)))+(IF(O813="",0,(O813*$O$10)))+(IF(P813="",0,(P813*$P$10)))+(IF(Q813="",0,(Q813*$Q$10)))</f>
        <v>0</v>
      </c>
      <c r="S813" s="141">
        <v>1</v>
      </c>
      <c r="T813" s="142"/>
    </row>
    <row r="814" spans="1:20">
      <c r="A814" s="135" t="s">
        <v>136</v>
      </c>
      <c r="B814" s="136"/>
      <c r="C814" s="137">
        <v>7</v>
      </c>
      <c r="D814" s="137">
        <v>0</v>
      </c>
      <c r="E814" s="137">
        <v>12</v>
      </c>
      <c r="F814" s="137">
        <v>0</v>
      </c>
      <c r="G814" s="137">
        <v>13</v>
      </c>
      <c r="H814" s="137">
        <v>0</v>
      </c>
      <c r="I814" s="137">
        <v>16</v>
      </c>
      <c r="J814" s="137">
        <v>0</v>
      </c>
      <c r="K814" s="138">
        <f>((((E814-C814)*60)+(F814-D814))/60)+((((I814-G814)*60)+(J814-H814))/60)</f>
        <v>8</v>
      </c>
      <c r="L814" s="138">
        <f t="shared" ref="L814:L843" si="171">IF(K814=0,0,IF(OR(B814="H",B814="OFF"),K814,IF(B814="",8,0)))</f>
        <v>8</v>
      </c>
      <c r="M814" s="136">
        <f t="shared" ref="M814:M843" si="172">IF(AND(B814="",K814&lt;=8),0,IF(AND(B814="",K814&gt;8),K814-L814,IF(OR(B814="H",B814="OFF"),L814,0)))</f>
        <v>0</v>
      </c>
      <c r="N814" s="139" t="str">
        <f>IF(M814=0,"",IF(AND(B814="",L814=8,M814&lt;=1),M814,IF(AND(M814&gt;1,B814=""),1,"")))</f>
        <v/>
      </c>
      <c r="O814" s="139" t="str">
        <f>IF(AND(B814="",M814&gt;1),M814-N814,IF(AND(B814="H",M814&lt;=5),M814,IF(AND(B814="OFF",M814&lt;=7),M814,IF(AND(B814="H",M814&gt;5),5,IF(AND(B814="OFF",M814&gt;7),7,"")))))</f>
        <v/>
      </c>
      <c r="P814" s="139" t="str">
        <f>IF(AND(B814="OFF",M814&gt;=8),1,IF(AND(B814="H",M814&gt;=6),1,""))</f>
        <v/>
      </c>
      <c r="Q814" s="139" t="str">
        <f>IF(AND(B814="H",M814&gt;=6),M814-6,IF(AND(B814="OFF",M814&gt;8),M814-8,""))</f>
        <v/>
      </c>
      <c r="R814" s="140">
        <f>(IF(N814="",0,(N814*$N$10)))+(IF(O814="",0,(O814*$O$10)))+(IF(P814="",0,(P814*$P$10)))+(IF(Q814="",0,(Q814*$Q$10)))</f>
        <v>0</v>
      </c>
      <c r="S814" s="141">
        <v>1</v>
      </c>
      <c r="T814" s="142"/>
    </row>
    <row r="815" spans="1:20">
      <c r="A815" s="135" t="s">
        <v>137</v>
      </c>
      <c r="B815" s="136"/>
      <c r="C815" s="137">
        <v>7</v>
      </c>
      <c r="D815" s="137">
        <v>0</v>
      </c>
      <c r="E815" s="137">
        <v>12</v>
      </c>
      <c r="F815" s="137">
        <v>0</v>
      </c>
      <c r="G815" s="137">
        <v>13</v>
      </c>
      <c r="H815" s="137">
        <v>0</v>
      </c>
      <c r="I815" s="137">
        <v>16</v>
      </c>
      <c r="J815" s="137">
        <v>0</v>
      </c>
      <c r="K815" s="138">
        <f t="shared" ref="K815:K843" si="173">((((E815-C815)*60)+(F815-D815))/60)+((((I815-G815)*60)+(J815-H815))/60)</f>
        <v>8</v>
      </c>
      <c r="L815" s="138">
        <f t="shared" si="171"/>
        <v>8</v>
      </c>
      <c r="M815" s="136">
        <f t="shared" si="172"/>
        <v>0</v>
      </c>
      <c r="N815" s="139" t="str">
        <f t="shared" ref="N815:N843" si="174">IF(M815=0,"",IF(AND(B815="",L815=8,M815&lt;=1),M815,IF(AND(M815&gt;1,B815=""),1,"")))</f>
        <v/>
      </c>
      <c r="O815" s="139" t="str">
        <f t="shared" ref="O815:O843" si="175">IF(AND(B815="",M815&gt;1),M815-N815,IF(AND(B815="H",M815&lt;=5),M815,IF(AND(B815="OFF",M815&lt;=7),M815,IF(AND(B815="H",M815&gt;5),5,IF(AND(B815="OFF",M815&gt;7),7,"")))))</f>
        <v/>
      </c>
      <c r="P815" s="139" t="str">
        <f t="shared" ref="P815:P843" si="176">IF(AND(B815="OFF",M815&gt;=8),1,IF(AND(B815="H",M815&gt;=6),1,""))</f>
        <v/>
      </c>
      <c r="Q815" s="139" t="str">
        <f t="shared" ref="Q815:Q843" si="177">IF(AND(B815="H",M815&gt;=6),M815-6,IF(AND(B815="OFF",M815&gt;8),M815-8,""))</f>
        <v/>
      </c>
      <c r="R815" s="140">
        <f t="shared" ref="R815:R843" si="178">(IF(N815="",0,(N815*$N$10)))+(IF(O815="",0,(O815*$O$10)))+(IF(P815="",0,(P815*$P$10)))+(IF(Q815="",0,(Q815*$Q$10)))</f>
        <v>0</v>
      </c>
      <c r="S815" s="141">
        <v>1</v>
      </c>
      <c r="T815" s="142"/>
    </row>
    <row r="816" spans="1:20">
      <c r="A816" s="135" t="s">
        <v>138</v>
      </c>
      <c r="B816" s="136"/>
      <c r="C816" s="137">
        <v>7</v>
      </c>
      <c r="D816" s="137">
        <v>0</v>
      </c>
      <c r="E816" s="137">
        <v>12</v>
      </c>
      <c r="F816" s="137">
        <v>0</v>
      </c>
      <c r="G816" s="137">
        <v>13</v>
      </c>
      <c r="H816" s="137">
        <v>0</v>
      </c>
      <c r="I816" s="137">
        <v>16</v>
      </c>
      <c r="J816" s="137">
        <v>0</v>
      </c>
      <c r="K816" s="138">
        <f t="shared" si="173"/>
        <v>8</v>
      </c>
      <c r="L816" s="138">
        <f t="shared" si="171"/>
        <v>8</v>
      </c>
      <c r="M816" s="136">
        <f t="shared" si="172"/>
        <v>0</v>
      </c>
      <c r="N816" s="139" t="str">
        <f t="shared" si="174"/>
        <v/>
      </c>
      <c r="O816" s="139" t="str">
        <f t="shared" si="175"/>
        <v/>
      </c>
      <c r="P816" s="139" t="str">
        <f t="shared" si="176"/>
        <v/>
      </c>
      <c r="Q816" s="139" t="str">
        <f t="shared" si="177"/>
        <v/>
      </c>
      <c r="R816" s="140">
        <f t="shared" si="178"/>
        <v>0</v>
      </c>
      <c r="S816" s="141">
        <v>1</v>
      </c>
      <c r="T816" s="142"/>
    </row>
    <row r="817" spans="1:20">
      <c r="A817" s="135" t="s">
        <v>139</v>
      </c>
      <c r="B817" s="136" t="s">
        <v>140</v>
      </c>
      <c r="C817" s="137"/>
      <c r="D817" s="137"/>
      <c r="E817" s="137"/>
      <c r="F817" s="137"/>
      <c r="G817" s="137"/>
      <c r="H817" s="137"/>
      <c r="I817" s="137"/>
      <c r="J817" s="137"/>
      <c r="K817" s="138">
        <f t="shared" si="173"/>
        <v>0</v>
      </c>
      <c r="L817" s="138">
        <f t="shared" si="171"/>
        <v>0</v>
      </c>
      <c r="M817" s="136">
        <f t="shared" si="172"/>
        <v>0</v>
      </c>
      <c r="N817" s="139" t="str">
        <f t="shared" si="174"/>
        <v/>
      </c>
      <c r="O817" s="139">
        <f t="shared" si="175"/>
        <v>0</v>
      </c>
      <c r="P817" s="139" t="str">
        <f t="shared" si="176"/>
        <v/>
      </c>
      <c r="Q817" s="139" t="str">
        <f t="shared" si="177"/>
        <v/>
      </c>
      <c r="R817" s="140">
        <f t="shared" si="178"/>
        <v>0</v>
      </c>
      <c r="S817" s="141"/>
      <c r="T817" s="142"/>
    </row>
    <row r="818" spans="1:20">
      <c r="A818" s="135" t="s">
        <v>141</v>
      </c>
      <c r="B818" s="136" t="s">
        <v>140</v>
      </c>
      <c r="C818" s="137"/>
      <c r="D818" s="137"/>
      <c r="E818" s="137"/>
      <c r="F818" s="137"/>
      <c r="G818" s="137"/>
      <c r="H818" s="137"/>
      <c r="I818" s="137"/>
      <c r="J818" s="137"/>
      <c r="K818" s="138">
        <f t="shared" si="173"/>
        <v>0</v>
      </c>
      <c r="L818" s="138">
        <f t="shared" si="171"/>
        <v>0</v>
      </c>
      <c r="M818" s="136">
        <f t="shared" si="172"/>
        <v>0</v>
      </c>
      <c r="N818" s="139" t="str">
        <f t="shared" si="174"/>
        <v/>
      </c>
      <c r="O818" s="139">
        <f t="shared" si="175"/>
        <v>0</v>
      </c>
      <c r="P818" s="139" t="str">
        <f t="shared" si="176"/>
        <v/>
      </c>
      <c r="Q818" s="139" t="str">
        <f t="shared" si="177"/>
        <v/>
      </c>
      <c r="R818" s="140">
        <f t="shared" si="178"/>
        <v>0</v>
      </c>
      <c r="S818" s="141"/>
      <c r="T818" s="142"/>
    </row>
    <row r="819" spans="1:20">
      <c r="A819" s="135" t="s">
        <v>142</v>
      </c>
      <c r="B819" s="136" t="s">
        <v>140</v>
      </c>
      <c r="C819" s="137"/>
      <c r="D819" s="137"/>
      <c r="E819" s="137"/>
      <c r="F819" s="137"/>
      <c r="G819" s="137"/>
      <c r="H819" s="137"/>
      <c r="I819" s="137"/>
      <c r="J819" s="137"/>
      <c r="K819" s="138">
        <f t="shared" si="173"/>
        <v>0</v>
      </c>
      <c r="L819" s="138">
        <f t="shared" si="171"/>
        <v>0</v>
      </c>
      <c r="M819" s="136">
        <f t="shared" si="172"/>
        <v>0</v>
      </c>
      <c r="N819" s="139" t="str">
        <f t="shared" si="174"/>
        <v/>
      </c>
      <c r="O819" s="139">
        <f t="shared" si="175"/>
        <v>0</v>
      </c>
      <c r="P819" s="139" t="str">
        <f t="shared" si="176"/>
        <v/>
      </c>
      <c r="Q819" s="139" t="str">
        <f t="shared" si="177"/>
        <v/>
      </c>
      <c r="R819" s="140">
        <f t="shared" si="178"/>
        <v>0</v>
      </c>
      <c r="S819" s="141"/>
      <c r="T819" s="142"/>
    </row>
    <row r="820" spans="1:20">
      <c r="A820" s="135" t="s">
        <v>143</v>
      </c>
      <c r="B820" s="136"/>
      <c r="C820" s="137">
        <v>7</v>
      </c>
      <c r="D820" s="137">
        <v>0</v>
      </c>
      <c r="E820" s="137">
        <v>12</v>
      </c>
      <c r="F820" s="137">
        <v>0</v>
      </c>
      <c r="G820" s="137">
        <v>13</v>
      </c>
      <c r="H820" s="137">
        <v>0</v>
      </c>
      <c r="I820" s="137">
        <v>16</v>
      </c>
      <c r="J820" s="137">
        <v>0</v>
      </c>
      <c r="K820" s="138">
        <f t="shared" si="173"/>
        <v>8</v>
      </c>
      <c r="L820" s="138">
        <f t="shared" si="171"/>
        <v>8</v>
      </c>
      <c r="M820" s="136">
        <f t="shared" si="172"/>
        <v>0</v>
      </c>
      <c r="N820" s="139" t="str">
        <f t="shared" si="174"/>
        <v/>
      </c>
      <c r="O820" s="139" t="str">
        <f t="shared" si="175"/>
        <v/>
      </c>
      <c r="P820" s="139" t="str">
        <f t="shared" si="176"/>
        <v/>
      </c>
      <c r="Q820" s="139" t="str">
        <f t="shared" si="177"/>
        <v/>
      </c>
      <c r="R820" s="140">
        <f t="shared" si="178"/>
        <v>0</v>
      </c>
      <c r="S820" s="141">
        <v>1</v>
      </c>
      <c r="T820" s="142"/>
    </row>
    <row r="821" spans="1:20">
      <c r="A821" s="135" t="s">
        <v>144</v>
      </c>
      <c r="B821" s="136"/>
      <c r="C821" s="137">
        <v>7</v>
      </c>
      <c r="D821" s="137">
        <v>0</v>
      </c>
      <c r="E821" s="137">
        <v>12</v>
      </c>
      <c r="F821" s="137">
        <v>0</v>
      </c>
      <c r="G821" s="137">
        <v>13</v>
      </c>
      <c r="H821" s="137">
        <v>0</v>
      </c>
      <c r="I821" s="137">
        <v>16</v>
      </c>
      <c r="J821" s="137">
        <v>0</v>
      </c>
      <c r="K821" s="138">
        <f t="shared" si="173"/>
        <v>8</v>
      </c>
      <c r="L821" s="138">
        <f t="shared" si="171"/>
        <v>8</v>
      </c>
      <c r="M821" s="136">
        <f t="shared" si="172"/>
        <v>0</v>
      </c>
      <c r="N821" s="139" t="str">
        <f t="shared" si="174"/>
        <v/>
      </c>
      <c r="O821" s="139" t="str">
        <f t="shared" si="175"/>
        <v/>
      </c>
      <c r="P821" s="139" t="str">
        <f t="shared" si="176"/>
        <v/>
      </c>
      <c r="Q821" s="139" t="str">
        <f t="shared" si="177"/>
        <v/>
      </c>
      <c r="R821" s="140">
        <f t="shared" si="178"/>
        <v>0</v>
      </c>
      <c r="S821" s="141">
        <v>1</v>
      </c>
      <c r="T821" s="142"/>
    </row>
    <row r="822" spans="1:20">
      <c r="A822" s="135" t="s">
        <v>145</v>
      </c>
      <c r="B822" s="136"/>
      <c r="C822" s="137">
        <v>7</v>
      </c>
      <c r="D822" s="137">
        <v>0</v>
      </c>
      <c r="E822" s="137">
        <v>12</v>
      </c>
      <c r="F822" s="137">
        <v>0</v>
      </c>
      <c r="G822" s="137">
        <v>13</v>
      </c>
      <c r="H822" s="137">
        <v>0</v>
      </c>
      <c r="I822" s="137">
        <v>16</v>
      </c>
      <c r="J822" s="137">
        <v>0</v>
      </c>
      <c r="K822" s="138">
        <f t="shared" si="173"/>
        <v>8</v>
      </c>
      <c r="L822" s="138">
        <f t="shared" si="171"/>
        <v>8</v>
      </c>
      <c r="M822" s="136">
        <f t="shared" si="172"/>
        <v>0</v>
      </c>
      <c r="N822" s="139" t="str">
        <f t="shared" si="174"/>
        <v/>
      </c>
      <c r="O822" s="139" t="str">
        <f t="shared" si="175"/>
        <v/>
      </c>
      <c r="P822" s="139" t="str">
        <f t="shared" si="176"/>
        <v/>
      </c>
      <c r="Q822" s="139" t="str">
        <f t="shared" si="177"/>
        <v/>
      </c>
      <c r="R822" s="140">
        <f t="shared" si="178"/>
        <v>0</v>
      </c>
      <c r="S822" s="141">
        <v>1</v>
      </c>
      <c r="T822" s="142"/>
    </row>
    <row r="823" spans="1:20">
      <c r="A823" s="135" t="s">
        <v>146</v>
      </c>
      <c r="B823" s="136"/>
      <c r="C823" s="137">
        <v>7</v>
      </c>
      <c r="D823" s="137">
        <v>0</v>
      </c>
      <c r="E823" s="137">
        <v>12</v>
      </c>
      <c r="F823" s="137">
        <v>0</v>
      </c>
      <c r="G823" s="137">
        <v>13</v>
      </c>
      <c r="H823" s="137">
        <v>0</v>
      </c>
      <c r="I823" s="137">
        <v>16</v>
      </c>
      <c r="J823" s="137">
        <v>0</v>
      </c>
      <c r="K823" s="138">
        <f t="shared" si="173"/>
        <v>8</v>
      </c>
      <c r="L823" s="138">
        <f t="shared" si="171"/>
        <v>8</v>
      </c>
      <c r="M823" s="136">
        <f t="shared" si="172"/>
        <v>0</v>
      </c>
      <c r="N823" s="139" t="str">
        <f t="shared" si="174"/>
        <v/>
      </c>
      <c r="O823" s="139" t="str">
        <f t="shared" si="175"/>
        <v/>
      </c>
      <c r="P823" s="139" t="str">
        <f t="shared" si="176"/>
        <v/>
      </c>
      <c r="Q823" s="139" t="str">
        <f t="shared" si="177"/>
        <v/>
      </c>
      <c r="R823" s="140">
        <f t="shared" si="178"/>
        <v>0</v>
      </c>
      <c r="S823" s="141">
        <v>1</v>
      </c>
      <c r="T823" s="142"/>
    </row>
    <row r="824" spans="1:20" s="168" customFormat="1">
      <c r="A824" s="160" t="s">
        <v>147</v>
      </c>
      <c r="B824" s="161"/>
      <c r="C824" s="162">
        <v>7</v>
      </c>
      <c r="D824" s="162">
        <v>0</v>
      </c>
      <c r="E824" s="162">
        <v>12</v>
      </c>
      <c r="F824" s="162">
        <v>0</v>
      </c>
      <c r="G824" s="162">
        <v>13</v>
      </c>
      <c r="H824" s="162">
        <v>0</v>
      </c>
      <c r="I824" s="162">
        <v>19</v>
      </c>
      <c r="J824" s="162">
        <v>0</v>
      </c>
      <c r="K824" s="163">
        <f t="shared" si="173"/>
        <v>11</v>
      </c>
      <c r="L824" s="163">
        <f t="shared" si="171"/>
        <v>8</v>
      </c>
      <c r="M824" s="161">
        <f t="shared" si="172"/>
        <v>3</v>
      </c>
      <c r="N824" s="164">
        <f t="shared" si="174"/>
        <v>1</v>
      </c>
      <c r="O824" s="164">
        <f t="shared" si="175"/>
        <v>2</v>
      </c>
      <c r="P824" s="164" t="str">
        <f t="shared" si="176"/>
        <v/>
      </c>
      <c r="Q824" s="164" t="str">
        <f t="shared" si="177"/>
        <v/>
      </c>
      <c r="R824" s="165">
        <f t="shared" si="178"/>
        <v>5.5</v>
      </c>
      <c r="S824" s="166">
        <v>1</v>
      </c>
      <c r="T824" s="167"/>
    </row>
    <row r="825" spans="1:20" s="168" customFormat="1">
      <c r="A825" s="160" t="s">
        <v>148</v>
      </c>
      <c r="B825" s="161" t="s">
        <v>140</v>
      </c>
      <c r="C825" s="162">
        <v>7</v>
      </c>
      <c r="D825" s="162">
        <v>0</v>
      </c>
      <c r="E825" s="162">
        <v>12</v>
      </c>
      <c r="F825" s="162">
        <v>0</v>
      </c>
      <c r="G825" s="162">
        <v>13</v>
      </c>
      <c r="H825" s="162">
        <v>0</v>
      </c>
      <c r="I825" s="162">
        <v>16</v>
      </c>
      <c r="J825" s="162">
        <v>0</v>
      </c>
      <c r="K825" s="163">
        <f t="shared" si="173"/>
        <v>8</v>
      </c>
      <c r="L825" s="163">
        <f t="shared" si="171"/>
        <v>8</v>
      </c>
      <c r="M825" s="161">
        <f t="shared" si="172"/>
        <v>8</v>
      </c>
      <c r="N825" s="164" t="str">
        <f t="shared" si="174"/>
        <v/>
      </c>
      <c r="O825" s="164">
        <f t="shared" si="175"/>
        <v>7</v>
      </c>
      <c r="P825" s="164">
        <f t="shared" si="176"/>
        <v>1</v>
      </c>
      <c r="Q825" s="164" t="str">
        <f t="shared" si="177"/>
        <v/>
      </c>
      <c r="R825" s="165">
        <f t="shared" si="178"/>
        <v>17</v>
      </c>
      <c r="S825" s="166">
        <v>1</v>
      </c>
      <c r="T825" s="167"/>
    </row>
    <row r="826" spans="1:20">
      <c r="A826" s="135" t="s">
        <v>149</v>
      </c>
      <c r="B826" s="136" t="s">
        <v>140</v>
      </c>
      <c r="C826" s="137"/>
      <c r="D826" s="137"/>
      <c r="E826" s="137"/>
      <c r="F826" s="137"/>
      <c r="G826" s="137"/>
      <c r="H826" s="137"/>
      <c r="I826" s="137"/>
      <c r="J826" s="137"/>
      <c r="K826" s="138">
        <f t="shared" si="173"/>
        <v>0</v>
      </c>
      <c r="L826" s="138">
        <f t="shared" si="171"/>
        <v>0</v>
      </c>
      <c r="M826" s="136">
        <f t="shared" si="172"/>
        <v>0</v>
      </c>
      <c r="N826" s="139" t="str">
        <f t="shared" si="174"/>
        <v/>
      </c>
      <c r="O826" s="139">
        <f t="shared" si="175"/>
        <v>0</v>
      </c>
      <c r="P826" s="139" t="str">
        <f t="shared" si="176"/>
        <v/>
      </c>
      <c r="Q826" s="139" t="str">
        <f t="shared" si="177"/>
        <v/>
      </c>
      <c r="R826" s="140">
        <f t="shared" si="178"/>
        <v>0</v>
      </c>
      <c r="S826" s="141"/>
      <c r="T826" s="142"/>
    </row>
    <row r="827" spans="1:20">
      <c r="A827" s="135" t="s">
        <v>150</v>
      </c>
      <c r="B827" s="136"/>
      <c r="C827" s="137">
        <v>7</v>
      </c>
      <c r="D827" s="137">
        <v>0</v>
      </c>
      <c r="E827" s="137">
        <v>12</v>
      </c>
      <c r="F827" s="137">
        <v>0</v>
      </c>
      <c r="G827" s="137">
        <v>13</v>
      </c>
      <c r="H827" s="137">
        <v>0</v>
      </c>
      <c r="I827" s="137">
        <v>16</v>
      </c>
      <c r="J827" s="137">
        <v>0</v>
      </c>
      <c r="K827" s="138">
        <f t="shared" si="173"/>
        <v>8</v>
      </c>
      <c r="L827" s="138">
        <f t="shared" si="171"/>
        <v>8</v>
      </c>
      <c r="M827" s="136">
        <f t="shared" si="172"/>
        <v>0</v>
      </c>
      <c r="N827" s="139" t="str">
        <f t="shared" si="174"/>
        <v/>
      </c>
      <c r="O827" s="139" t="str">
        <f t="shared" si="175"/>
        <v/>
      </c>
      <c r="P827" s="139" t="str">
        <f t="shared" si="176"/>
        <v/>
      </c>
      <c r="Q827" s="139" t="str">
        <f t="shared" si="177"/>
        <v/>
      </c>
      <c r="R827" s="140">
        <f t="shared" si="178"/>
        <v>0</v>
      </c>
      <c r="S827" s="141">
        <v>1</v>
      </c>
      <c r="T827" s="142"/>
    </row>
    <row r="828" spans="1:20">
      <c r="A828" s="135" t="s">
        <v>151</v>
      </c>
      <c r="B828" s="136"/>
      <c r="C828" s="137">
        <v>7</v>
      </c>
      <c r="D828" s="137">
        <v>0</v>
      </c>
      <c r="E828" s="137">
        <v>12</v>
      </c>
      <c r="F828" s="137">
        <v>0</v>
      </c>
      <c r="G828" s="137">
        <v>13</v>
      </c>
      <c r="H828" s="137">
        <v>0</v>
      </c>
      <c r="I828" s="137">
        <v>16</v>
      </c>
      <c r="J828" s="137">
        <v>0</v>
      </c>
      <c r="K828" s="138">
        <f t="shared" si="173"/>
        <v>8</v>
      </c>
      <c r="L828" s="138">
        <f t="shared" si="171"/>
        <v>8</v>
      </c>
      <c r="M828" s="136">
        <f t="shared" si="172"/>
        <v>0</v>
      </c>
      <c r="N828" s="139" t="str">
        <f t="shared" si="174"/>
        <v/>
      </c>
      <c r="O828" s="139" t="str">
        <f t="shared" si="175"/>
        <v/>
      </c>
      <c r="P828" s="139" t="str">
        <f t="shared" si="176"/>
        <v/>
      </c>
      <c r="Q828" s="139" t="str">
        <f t="shared" si="177"/>
        <v/>
      </c>
      <c r="R828" s="140">
        <f t="shared" si="178"/>
        <v>0</v>
      </c>
      <c r="S828" s="141">
        <v>1</v>
      </c>
      <c r="T828" s="142"/>
    </row>
    <row r="829" spans="1:20">
      <c r="A829" s="135" t="s">
        <v>152</v>
      </c>
      <c r="B829" s="136"/>
      <c r="C829" s="137">
        <v>7</v>
      </c>
      <c r="D829" s="137">
        <v>0</v>
      </c>
      <c r="E829" s="137">
        <v>12</v>
      </c>
      <c r="F829" s="137">
        <v>0</v>
      </c>
      <c r="G829" s="137">
        <v>13</v>
      </c>
      <c r="H829" s="137">
        <v>0</v>
      </c>
      <c r="I829" s="137">
        <v>16</v>
      </c>
      <c r="J829" s="137">
        <v>0</v>
      </c>
      <c r="K829" s="138">
        <f t="shared" si="173"/>
        <v>8</v>
      </c>
      <c r="L829" s="138">
        <f t="shared" si="171"/>
        <v>8</v>
      </c>
      <c r="M829" s="136">
        <f t="shared" si="172"/>
        <v>0</v>
      </c>
      <c r="N829" s="139" t="str">
        <f t="shared" si="174"/>
        <v/>
      </c>
      <c r="O829" s="139" t="str">
        <f t="shared" si="175"/>
        <v/>
      </c>
      <c r="P829" s="139" t="str">
        <f t="shared" si="176"/>
        <v/>
      </c>
      <c r="Q829" s="139" t="str">
        <f t="shared" si="177"/>
        <v/>
      </c>
      <c r="R829" s="140">
        <f t="shared" si="178"/>
        <v>0</v>
      </c>
      <c r="S829" s="141">
        <v>1</v>
      </c>
      <c r="T829" s="142"/>
    </row>
    <row r="830" spans="1:20">
      <c r="A830" s="135" t="s">
        <v>153</v>
      </c>
      <c r="B830" s="136"/>
      <c r="C830" s="137">
        <v>7</v>
      </c>
      <c r="D830" s="137">
        <v>0</v>
      </c>
      <c r="E830" s="137">
        <v>12</v>
      </c>
      <c r="F830" s="137">
        <v>0</v>
      </c>
      <c r="G830" s="137">
        <v>13</v>
      </c>
      <c r="H830" s="137">
        <v>0</v>
      </c>
      <c r="I830" s="137">
        <v>16</v>
      </c>
      <c r="J830" s="137">
        <v>0</v>
      </c>
      <c r="K830" s="138">
        <f t="shared" si="173"/>
        <v>8</v>
      </c>
      <c r="L830" s="138">
        <f t="shared" si="171"/>
        <v>8</v>
      </c>
      <c r="M830" s="136">
        <f t="shared" si="172"/>
        <v>0</v>
      </c>
      <c r="N830" s="139" t="str">
        <f t="shared" si="174"/>
        <v/>
      </c>
      <c r="O830" s="139" t="str">
        <f t="shared" si="175"/>
        <v/>
      </c>
      <c r="P830" s="139" t="str">
        <f t="shared" si="176"/>
        <v/>
      </c>
      <c r="Q830" s="139" t="str">
        <f t="shared" si="177"/>
        <v/>
      </c>
      <c r="R830" s="140">
        <f t="shared" si="178"/>
        <v>0</v>
      </c>
      <c r="S830" s="141">
        <v>1</v>
      </c>
      <c r="T830" s="142"/>
    </row>
    <row r="831" spans="1:20">
      <c r="A831" s="135" t="s">
        <v>154</v>
      </c>
      <c r="B831" s="136"/>
      <c r="C831" s="137">
        <v>7</v>
      </c>
      <c r="D831" s="137">
        <v>0</v>
      </c>
      <c r="E831" s="137">
        <v>12</v>
      </c>
      <c r="F831" s="137">
        <v>0</v>
      </c>
      <c r="G831" s="137">
        <v>13</v>
      </c>
      <c r="H831" s="137">
        <v>0</v>
      </c>
      <c r="I831" s="137">
        <v>16</v>
      </c>
      <c r="J831" s="137">
        <v>0</v>
      </c>
      <c r="K831" s="138">
        <f t="shared" si="173"/>
        <v>8</v>
      </c>
      <c r="L831" s="138">
        <f t="shared" si="171"/>
        <v>8</v>
      </c>
      <c r="M831" s="136">
        <f t="shared" si="172"/>
        <v>0</v>
      </c>
      <c r="N831" s="139" t="str">
        <f t="shared" si="174"/>
        <v/>
      </c>
      <c r="O831" s="139" t="str">
        <f t="shared" si="175"/>
        <v/>
      </c>
      <c r="P831" s="139" t="str">
        <f t="shared" si="176"/>
        <v/>
      </c>
      <c r="Q831" s="139" t="str">
        <f t="shared" si="177"/>
        <v/>
      </c>
      <c r="R831" s="140">
        <f t="shared" si="178"/>
        <v>0</v>
      </c>
      <c r="S831" s="141">
        <v>1</v>
      </c>
      <c r="T831" s="142"/>
    </row>
    <row r="832" spans="1:20">
      <c r="A832" s="135" t="s">
        <v>155</v>
      </c>
      <c r="B832" s="136" t="s">
        <v>140</v>
      </c>
      <c r="C832" s="137"/>
      <c r="D832" s="137"/>
      <c r="E832" s="137"/>
      <c r="F832" s="137"/>
      <c r="G832" s="137"/>
      <c r="H832" s="137"/>
      <c r="I832" s="137"/>
      <c r="J832" s="137"/>
      <c r="K832" s="138">
        <f t="shared" si="173"/>
        <v>0</v>
      </c>
      <c r="L832" s="138">
        <f t="shared" si="171"/>
        <v>0</v>
      </c>
      <c r="M832" s="136">
        <f t="shared" si="172"/>
        <v>0</v>
      </c>
      <c r="N832" s="139" t="str">
        <f t="shared" si="174"/>
        <v/>
      </c>
      <c r="O832" s="139">
        <f t="shared" si="175"/>
        <v>0</v>
      </c>
      <c r="P832" s="139" t="str">
        <f t="shared" si="176"/>
        <v/>
      </c>
      <c r="Q832" s="139" t="str">
        <f t="shared" si="177"/>
        <v/>
      </c>
      <c r="R832" s="140">
        <f t="shared" si="178"/>
        <v>0</v>
      </c>
      <c r="S832" s="141"/>
      <c r="T832" s="142"/>
    </row>
    <row r="833" spans="1:20">
      <c r="A833" s="135" t="s">
        <v>156</v>
      </c>
      <c r="B833" s="136" t="s">
        <v>140</v>
      </c>
      <c r="C833" s="137"/>
      <c r="D833" s="137"/>
      <c r="E833" s="137"/>
      <c r="F833" s="137"/>
      <c r="G833" s="137"/>
      <c r="H833" s="137"/>
      <c r="I833" s="137"/>
      <c r="J833" s="137"/>
      <c r="K833" s="138">
        <f t="shared" si="173"/>
        <v>0</v>
      </c>
      <c r="L833" s="138">
        <f t="shared" si="171"/>
        <v>0</v>
      </c>
      <c r="M833" s="136">
        <f t="shared" si="172"/>
        <v>0</v>
      </c>
      <c r="N833" s="139" t="str">
        <f t="shared" si="174"/>
        <v/>
      </c>
      <c r="O833" s="139">
        <f t="shared" si="175"/>
        <v>0</v>
      </c>
      <c r="P833" s="139" t="str">
        <f t="shared" si="176"/>
        <v/>
      </c>
      <c r="Q833" s="139" t="str">
        <f t="shared" si="177"/>
        <v/>
      </c>
      <c r="R833" s="140">
        <f t="shared" si="178"/>
        <v>0</v>
      </c>
      <c r="S833" s="141"/>
      <c r="T833" s="142"/>
    </row>
    <row r="834" spans="1:20">
      <c r="A834" s="135" t="s">
        <v>157</v>
      </c>
      <c r="B834" s="136"/>
      <c r="C834" s="137">
        <v>7</v>
      </c>
      <c r="D834" s="137">
        <v>0</v>
      </c>
      <c r="E834" s="137">
        <v>12</v>
      </c>
      <c r="F834" s="137">
        <v>0</v>
      </c>
      <c r="G834" s="137">
        <v>13</v>
      </c>
      <c r="H834" s="137">
        <v>0</v>
      </c>
      <c r="I834" s="137">
        <v>16</v>
      </c>
      <c r="J834" s="137">
        <v>0</v>
      </c>
      <c r="K834" s="138">
        <f t="shared" si="173"/>
        <v>8</v>
      </c>
      <c r="L834" s="138">
        <f t="shared" si="171"/>
        <v>8</v>
      </c>
      <c r="M834" s="136">
        <f t="shared" si="172"/>
        <v>0</v>
      </c>
      <c r="N834" s="139" t="str">
        <f t="shared" si="174"/>
        <v/>
      </c>
      <c r="O834" s="139" t="str">
        <f t="shared" si="175"/>
        <v/>
      </c>
      <c r="P834" s="139" t="str">
        <f t="shared" si="176"/>
        <v/>
      </c>
      <c r="Q834" s="139" t="str">
        <f t="shared" si="177"/>
        <v/>
      </c>
      <c r="R834" s="140">
        <f t="shared" si="178"/>
        <v>0</v>
      </c>
      <c r="S834" s="141">
        <v>1</v>
      </c>
      <c r="T834" s="142"/>
    </row>
    <row r="835" spans="1:20">
      <c r="A835" s="135" t="s">
        <v>158</v>
      </c>
      <c r="B835" s="136" t="s">
        <v>168</v>
      </c>
      <c r="C835" s="137"/>
      <c r="D835" s="137"/>
      <c r="E835" s="137"/>
      <c r="F835" s="137"/>
      <c r="G835" s="137"/>
      <c r="H835" s="137"/>
      <c r="I835" s="137"/>
      <c r="J835" s="137"/>
      <c r="K835" s="138">
        <f t="shared" si="173"/>
        <v>0</v>
      </c>
      <c r="L835" s="138">
        <f t="shared" si="171"/>
        <v>0</v>
      </c>
      <c r="M835" s="136">
        <f t="shared" si="172"/>
        <v>0</v>
      </c>
      <c r="N835" s="139" t="str">
        <f t="shared" si="174"/>
        <v/>
      </c>
      <c r="O835" s="139" t="str">
        <f t="shared" si="175"/>
        <v/>
      </c>
      <c r="P835" s="139" t="str">
        <f t="shared" si="176"/>
        <v/>
      </c>
      <c r="Q835" s="139" t="str">
        <f t="shared" si="177"/>
        <v/>
      </c>
      <c r="R835" s="140">
        <f t="shared" si="178"/>
        <v>0</v>
      </c>
      <c r="S835" s="141"/>
      <c r="T835" s="142"/>
    </row>
    <row r="836" spans="1:20">
      <c r="A836" s="135" t="s">
        <v>159</v>
      </c>
      <c r="B836" s="136" t="s">
        <v>168</v>
      </c>
      <c r="C836" s="137"/>
      <c r="D836" s="137"/>
      <c r="E836" s="137"/>
      <c r="F836" s="137"/>
      <c r="G836" s="137"/>
      <c r="H836" s="137"/>
      <c r="I836" s="137"/>
      <c r="J836" s="137"/>
      <c r="K836" s="138">
        <f t="shared" si="173"/>
        <v>0</v>
      </c>
      <c r="L836" s="138">
        <f t="shared" si="171"/>
        <v>0</v>
      </c>
      <c r="M836" s="136">
        <f t="shared" si="172"/>
        <v>0</v>
      </c>
      <c r="N836" s="139" t="str">
        <f t="shared" si="174"/>
        <v/>
      </c>
      <c r="O836" s="139" t="str">
        <f t="shared" si="175"/>
        <v/>
      </c>
      <c r="P836" s="139" t="str">
        <f t="shared" si="176"/>
        <v/>
      </c>
      <c r="Q836" s="139" t="str">
        <f t="shared" si="177"/>
        <v/>
      </c>
      <c r="R836" s="140">
        <f t="shared" si="178"/>
        <v>0</v>
      </c>
      <c r="S836" s="141"/>
      <c r="T836" s="142"/>
    </row>
    <row r="837" spans="1:20">
      <c r="A837" s="135" t="s">
        <v>160</v>
      </c>
      <c r="B837" s="136" t="s">
        <v>168</v>
      </c>
      <c r="C837" s="137"/>
      <c r="D837" s="137"/>
      <c r="E837" s="137"/>
      <c r="F837" s="137"/>
      <c r="G837" s="137"/>
      <c r="H837" s="137"/>
      <c r="I837" s="137"/>
      <c r="J837" s="137"/>
      <c r="K837" s="138">
        <f t="shared" si="173"/>
        <v>0</v>
      </c>
      <c r="L837" s="138">
        <f t="shared" si="171"/>
        <v>0</v>
      </c>
      <c r="M837" s="136">
        <f t="shared" si="172"/>
        <v>0</v>
      </c>
      <c r="N837" s="139" t="str">
        <f t="shared" si="174"/>
        <v/>
      </c>
      <c r="O837" s="139" t="str">
        <f t="shared" si="175"/>
        <v/>
      </c>
      <c r="P837" s="139" t="str">
        <f t="shared" si="176"/>
        <v/>
      </c>
      <c r="Q837" s="139" t="str">
        <f t="shared" si="177"/>
        <v/>
      </c>
      <c r="R837" s="140">
        <f t="shared" si="178"/>
        <v>0</v>
      </c>
      <c r="S837" s="141"/>
      <c r="T837" s="142"/>
    </row>
    <row r="838" spans="1:20">
      <c r="A838" s="135" t="s">
        <v>161</v>
      </c>
      <c r="B838" s="136" t="s">
        <v>168</v>
      </c>
      <c r="C838" s="137"/>
      <c r="D838" s="137"/>
      <c r="E838" s="137"/>
      <c r="F838" s="137"/>
      <c r="G838" s="137"/>
      <c r="H838" s="137"/>
      <c r="I838" s="137"/>
      <c r="J838" s="137"/>
      <c r="K838" s="138">
        <f t="shared" si="173"/>
        <v>0</v>
      </c>
      <c r="L838" s="138">
        <f t="shared" si="171"/>
        <v>0</v>
      </c>
      <c r="M838" s="136">
        <f t="shared" si="172"/>
        <v>0</v>
      </c>
      <c r="N838" s="139" t="str">
        <f t="shared" si="174"/>
        <v/>
      </c>
      <c r="O838" s="139" t="str">
        <f t="shared" si="175"/>
        <v/>
      </c>
      <c r="P838" s="139" t="str">
        <f t="shared" si="176"/>
        <v/>
      </c>
      <c r="Q838" s="139" t="str">
        <f t="shared" si="177"/>
        <v/>
      </c>
      <c r="R838" s="140">
        <f t="shared" si="178"/>
        <v>0</v>
      </c>
      <c r="S838" s="141"/>
      <c r="T838" s="142"/>
    </row>
    <row r="839" spans="1:20">
      <c r="A839" s="135" t="s">
        <v>162</v>
      </c>
      <c r="B839" s="136" t="s">
        <v>140</v>
      </c>
      <c r="C839" s="137"/>
      <c r="D839" s="137"/>
      <c r="E839" s="137"/>
      <c r="F839" s="137"/>
      <c r="G839" s="137"/>
      <c r="H839" s="137"/>
      <c r="I839" s="137"/>
      <c r="J839" s="137"/>
      <c r="K839" s="138">
        <f t="shared" si="173"/>
        <v>0</v>
      </c>
      <c r="L839" s="138">
        <f t="shared" si="171"/>
        <v>0</v>
      </c>
      <c r="M839" s="136">
        <f t="shared" si="172"/>
        <v>0</v>
      </c>
      <c r="N839" s="139" t="str">
        <f t="shared" si="174"/>
        <v/>
      </c>
      <c r="O839" s="139">
        <f t="shared" si="175"/>
        <v>0</v>
      </c>
      <c r="P839" s="139" t="str">
        <f t="shared" si="176"/>
        <v/>
      </c>
      <c r="Q839" s="139" t="str">
        <f t="shared" si="177"/>
        <v/>
      </c>
      <c r="R839" s="140">
        <f t="shared" si="178"/>
        <v>0</v>
      </c>
      <c r="S839" s="141"/>
      <c r="T839" s="142"/>
    </row>
    <row r="840" spans="1:20" s="168" customFormat="1">
      <c r="A840" s="160" t="s">
        <v>163</v>
      </c>
      <c r="B840" s="161" t="s">
        <v>140</v>
      </c>
      <c r="C840" s="162">
        <v>7</v>
      </c>
      <c r="D840" s="162">
        <v>0</v>
      </c>
      <c r="E840" s="162">
        <v>12</v>
      </c>
      <c r="F840" s="162">
        <v>0</v>
      </c>
      <c r="G840" s="162">
        <v>13</v>
      </c>
      <c r="H840" s="162">
        <v>0</v>
      </c>
      <c r="I840" s="162">
        <v>19</v>
      </c>
      <c r="J840" s="162">
        <v>0</v>
      </c>
      <c r="K840" s="163">
        <f t="shared" si="173"/>
        <v>11</v>
      </c>
      <c r="L840" s="163">
        <f t="shared" si="171"/>
        <v>11</v>
      </c>
      <c r="M840" s="161">
        <f t="shared" si="172"/>
        <v>11</v>
      </c>
      <c r="N840" s="164" t="str">
        <f t="shared" si="174"/>
        <v/>
      </c>
      <c r="O840" s="164">
        <f t="shared" si="175"/>
        <v>7</v>
      </c>
      <c r="P840" s="164">
        <f t="shared" si="176"/>
        <v>1</v>
      </c>
      <c r="Q840" s="164">
        <f t="shared" si="177"/>
        <v>3</v>
      </c>
      <c r="R840" s="165">
        <f t="shared" si="178"/>
        <v>29</v>
      </c>
      <c r="S840" s="166">
        <v>1</v>
      </c>
      <c r="T840" s="167"/>
    </row>
    <row r="841" spans="1:20">
      <c r="A841" s="135" t="s">
        <v>164</v>
      </c>
      <c r="B841" s="136"/>
      <c r="C841" s="137">
        <v>7</v>
      </c>
      <c r="D841" s="137">
        <v>0</v>
      </c>
      <c r="E841" s="137">
        <v>12</v>
      </c>
      <c r="F841" s="137">
        <v>0</v>
      </c>
      <c r="G841" s="137">
        <v>13</v>
      </c>
      <c r="H841" s="137">
        <v>0</v>
      </c>
      <c r="I841" s="137">
        <v>16</v>
      </c>
      <c r="J841" s="137">
        <v>0</v>
      </c>
      <c r="K841" s="138">
        <f t="shared" si="173"/>
        <v>8</v>
      </c>
      <c r="L841" s="138">
        <f t="shared" si="171"/>
        <v>8</v>
      </c>
      <c r="M841" s="136">
        <f t="shared" si="172"/>
        <v>0</v>
      </c>
      <c r="N841" s="139" t="str">
        <f t="shared" si="174"/>
        <v/>
      </c>
      <c r="O841" s="139" t="str">
        <f t="shared" si="175"/>
        <v/>
      </c>
      <c r="P841" s="139" t="str">
        <f t="shared" si="176"/>
        <v/>
      </c>
      <c r="Q841" s="139" t="str">
        <f t="shared" si="177"/>
        <v/>
      </c>
      <c r="R841" s="140">
        <f t="shared" si="178"/>
        <v>0</v>
      </c>
      <c r="S841" s="141">
        <v>1</v>
      </c>
      <c r="T841" s="142"/>
    </row>
    <row r="842" spans="1:20">
      <c r="A842" s="135" t="s">
        <v>165</v>
      </c>
      <c r="B842" s="136"/>
      <c r="C842" s="137">
        <v>7</v>
      </c>
      <c r="D842" s="137">
        <v>0</v>
      </c>
      <c r="E842" s="137">
        <v>12</v>
      </c>
      <c r="F842" s="137">
        <v>0</v>
      </c>
      <c r="G842" s="137">
        <v>13</v>
      </c>
      <c r="H842" s="137">
        <v>0</v>
      </c>
      <c r="I842" s="137">
        <v>16</v>
      </c>
      <c r="J842" s="137">
        <v>0</v>
      </c>
      <c r="K842" s="138">
        <f t="shared" si="173"/>
        <v>8</v>
      </c>
      <c r="L842" s="138">
        <f t="shared" si="171"/>
        <v>8</v>
      </c>
      <c r="M842" s="136">
        <f t="shared" si="172"/>
        <v>0</v>
      </c>
      <c r="N842" s="139" t="str">
        <f t="shared" si="174"/>
        <v/>
      </c>
      <c r="O842" s="139" t="str">
        <f t="shared" si="175"/>
        <v/>
      </c>
      <c r="P842" s="139" t="str">
        <f t="shared" si="176"/>
        <v/>
      </c>
      <c r="Q842" s="139" t="str">
        <f t="shared" si="177"/>
        <v/>
      </c>
      <c r="R842" s="140">
        <f t="shared" si="178"/>
        <v>0</v>
      </c>
      <c r="S842" s="141">
        <v>1</v>
      </c>
      <c r="T842" s="142"/>
    </row>
    <row r="843" spans="1:20">
      <c r="A843" s="135" t="s">
        <v>166</v>
      </c>
      <c r="B843" s="136"/>
      <c r="C843" s="137"/>
      <c r="D843" s="137"/>
      <c r="E843" s="137"/>
      <c r="F843" s="137"/>
      <c r="G843" s="137"/>
      <c r="H843" s="137"/>
      <c r="I843" s="137"/>
      <c r="J843" s="137"/>
      <c r="K843" s="138">
        <f t="shared" si="173"/>
        <v>0</v>
      </c>
      <c r="L843" s="138">
        <f t="shared" si="171"/>
        <v>0</v>
      </c>
      <c r="M843" s="136">
        <f t="shared" si="172"/>
        <v>0</v>
      </c>
      <c r="N843" s="139" t="str">
        <f t="shared" si="174"/>
        <v/>
      </c>
      <c r="O843" s="139" t="str">
        <f t="shared" si="175"/>
        <v/>
      </c>
      <c r="P843" s="139" t="str">
        <f t="shared" si="176"/>
        <v/>
      </c>
      <c r="Q843" s="139" t="str">
        <f t="shared" si="177"/>
        <v/>
      </c>
      <c r="R843" s="140">
        <f t="shared" si="178"/>
        <v>0</v>
      </c>
      <c r="S843" s="141"/>
      <c r="T843" s="142"/>
    </row>
    <row r="844" spans="1:20" ht="16" thickBot="1">
      <c r="A844" s="143"/>
      <c r="B844" s="143"/>
      <c r="C844" s="144"/>
      <c r="D844" s="144"/>
      <c r="E844" s="144"/>
      <c r="F844" s="144"/>
      <c r="G844" s="144"/>
      <c r="H844" s="144"/>
      <c r="I844" s="144"/>
      <c r="J844" s="144"/>
      <c r="K844" s="260" t="s">
        <v>167</v>
      </c>
      <c r="L844" s="261"/>
      <c r="M844" s="262"/>
      <c r="N844" s="145">
        <f t="shared" ref="N844:S844" si="179">SUM(N813:N843)</f>
        <v>1</v>
      </c>
      <c r="O844" s="145">
        <f t="shared" si="179"/>
        <v>16</v>
      </c>
      <c r="P844" s="145">
        <f t="shared" si="179"/>
        <v>2</v>
      </c>
      <c r="Q844" s="145">
        <f t="shared" si="179"/>
        <v>3</v>
      </c>
      <c r="R844" s="145">
        <f t="shared" si="179"/>
        <v>51.5</v>
      </c>
      <c r="S844" s="145">
        <f t="shared" si="179"/>
        <v>19</v>
      </c>
      <c r="T844" s="145"/>
    </row>
    <row r="845" spans="1:20" ht="16" thickBot="1"/>
    <row r="846" spans="1:20" ht="16" thickBot="1">
      <c r="A846" s="242" t="s">
        <v>116</v>
      </c>
      <c r="B846" s="243"/>
      <c r="C846" s="243"/>
      <c r="D846" s="243"/>
      <c r="E846" s="243"/>
      <c r="F846" s="243"/>
      <c r="G846" s="243"/>
      <c r="H846" s="243"/>
      <c r="I846" s="243"/>
      <c r="J846" s="243"/>
      <c r="K846" s="243"/>
      <c r="L846" s="243"/>
      <c r="M846" s="243"/>
      <c r="N846" s="243"/>
      <c r="O846" s="243"/>
      <c r="P846" s="243"/>
      <c r="Q846" s="243"/>
      <c r="R846" s="243"/>
      <c r="S846" s="243"/>
      <c r="T846" s="244"/>
    </row>
    <row r="847" spans="1:20">
      <c r="A847" s="245"/>
      <c r="B847" s="246"/>
      <c r="C847" s="113"/>
      <c r="D847" s="113"/>
      <c r="E847" s="113"/>
      <c r="F847" s="114"/>
      <c r="G847" s="114"/>
      <c r="H847" s="114"/>
      <c r="I847" s="114"/>
      <c r="J847" s="114"/>
      <c r="K847" s="114"/>
      <c r="L847" s="114"/>
      <c r="M847" s="113"/>
      <c r="N847" s="114"/>
      <c r="O847" s="114"/>
      <c r="P847" s="114"/>
      <c r="Q847" s="113"/>
      <c r="R847" s="115"/>
      <c r="S847" s="115"/>
      <c r="T847" s="116"/>
    </row>
    <row r="848" spans="1:20">
      <c r="A848" s="247" t="s">
        <v>117</v>
      </c>
      <c r="B848" s="248"/>
      <c r="C848" s="119" t="s">
        <v>118</v>
      </c>
      <c r="D848" s="249" t="s">
        <v>174</v>
      </c>
      <c r="E848" s="249"/>
      <c r="F848" s="249"/>
      <c r="G848" s="249"/>
      <c r="H848" s="249"/>
      <c r="I848" s="249"/>
      <c r="J848" s="249"/>
      <c r="K848" s="120"/>
      <c r="L848" s="120"/>
      <c r="M848" s="120"/>
      <c r="N848" s="120"/>
      <c r="O848" s="119"/>
      <c r="P848" s="120"/>
      <c r="R848" s="120"/>
      <c r="S848" s="120"/>
      <c r="T848" s="121"/>
    </row>
    <row r="849" spans="1:20">
      <c r="A849" s="117" t="s">
        <v>119</v>
      </c>
      <c r="B849" s="118"/>
      <c r="C849" s="119" t="s">
        <v>118</v>
      </c>
      <c r="D849" s="248"/>
      <c r="E849" s="248"/>
      <c r="F849" s="248"/>
      <c r="G849" s="248"/>
      <c r="H849" s="248"/>
      <c r="I849" s="248"/>
      <c r="J849" s="248"/>
      <c r="K849" s="120"/>
      <c r="L849" s="120"/>
      <c r="M849" s="120" t="s">
        <v>192</v>
      </c>
      <c r="O849" s="119"/>
      <c r="P849" s="120"/>
      <c r="Q849" s="120"/>
      <c r="R849" s="120"/>
      <c r="S849" s="122"/>
      <c r="T849" s="121"/>
    </row>
    <row r="850" spans="1:20">
      <c r="A850" s="117" t="s">
        <v>120</v>
      </c>
      <c r="B850" s="118"/>
      <c r="C850" s="119" t="s">
        <v>118</v>
      </c>
      <c r="D850" s="248" t="s">
        <v>169</v>
      </c>
      <c r="E850" s="248"/>
      <c r="F850" s="248"/>
      <c r="G850" s="248"/>
      <c r="H850" s="248"/>
      <c r="I850" s="248"/>
      <c r="J850" s="248"/>
      <c r="K850" s="120"/>
      <c r="L850" s="120"/>
      <c r="M850" s="120"/>
      <c r="N850" s="120"/>
      <c r="O850" s="119"/>
      <c r="P850" s="120"/>
      <c r="Q850" s="120"/>
      <c r="R850" s="120"/>
      <c r="S850" s="120"/>
      <c r="T850" s="121"/>
    </row>
    <row r="851" spans="1:20">
      <c r="A851" s="123" t="s">
        <v>121</v>
      </c>
      <c r="B851" s="124"/>
      <c r="C851" s="125" t="s">
        <v>118</v>
      </c>
      <c r="D851" s="250"/>
      <c r="E851" s="250"/>
      <c r="F851" s="250"/>
      <c r="G851" s="250"/>
      <c r="H851" s="250"/>
      <c r="I851" s="250"/>
      <c r="J851" s="250"/>
      <c r="K851" s="124"/>
      <c r="L851" s="124"/>
      <c r="M851" s="124"/>
      <c r="N851" s="124"/>
      <c r="O851" s="124"/>
      <c r="P851" s="124"/>
      <c r="Q851" s="124"/>
      <c r="R851" s="124"/>
      <c r="S851" s="124"/>
      <c r="T851" s="126"/>
    </row>
    <row r="852" spans="1:20" ht="16" thickBot="1">
      <c r="A852" s="127"/>
      <c r="B852" s="128"/>
      <c r="C852" s="129"/>
      <c r="D852" s="129"/>
      <c r="E852" s="129"/>
      <c r="F852" s="129"/>
      <c r="G852" s="129"/>
      <c r="H852" s="129"/>
      <c r="I852" s="129"/>
      <c r="J852" s="129"/>
      <c r="K852" s="129"/>
      <c r="L852" s="129"/>
      <c r="M852" s="128"/>
      <c r="N852" s="129"/>
      <c r="O852" s="129"/>
      <c r="P852" s="129"/>
      <c r="Q852" s="129"/>
      <c r="R852" s="129"/>
      <c r="S852" s="129"/>
      <c r="T852" s="130"/>
    </row>
    <row r="853" spans="1:20" ht="12.75" customHeight="1">
      <c r="A853" s="251" t="s">
        <v>122</v>
      </c>
      <c r="B853" s="253" t="s">
        <v>123</v>
      </c>
      <c r="C853" s="255" t="s">
        <v>124</v>
      </c>
      <c r="D853" s="256"/>
      <c r="E853" s="256"/>
      <c r="F853" s="257"/>
      <c r="G853" s="255" t="s">
        <v>125</v>
      </c>
      <c r="H853" s="256"/>
      <c r="I853" s="256"/>
      <c r="J853" s="257"/>
      <c r="K853" s="253" t="s">
        <v>126</v>
      </c>
      <c r="L853" s="253" t="s">
        <v>127</v>
      </c>
      <c r="M853" s="264" t="s">
        <v>128</v>
      </c>
      <c r="N853" s="266" t="s">
        <v>129</v>
      </c>
      <c r="O853" s="256"/>
      <c r="P853" s="256"/>
      <c r="Q853" s="267"/>
      <c r="R853" s="268" t="s">
        <v>130</v>
      </c>
      <c r="S853" s="131" t="s">
        <v>172</v>
      </c>
      <c r="T853" s="268" t="s">
        <v>132</v>
      </c>
    </row>
    <row r="854" spans="1:20" ht="16" thickBot="1">
      <c r="A854" s="252"/>
      <c r="B854" s="254"/>
      <c r="C854" s="258" t="s">
        <v>133</v>
      </c>
      <c r="D854" s="259"/>
      <c r="E854" s="258" t="s">
        <v>134</v>
      </c>
      <c r="F854" s="259"/>
      <c r="G854" s="258" t="s">
        <v>133</v>
      </c>
      <c r="H854" s="259"/>
      <c r="I854" s="258" t="s">
        <v>134</v>
      </c>
      <c r="J854" s="259"/>
      <c r="K854" s="254"/>
      <c r="L854" s="254"/>
      <c r="M854" s="265"/>
      <c r="N854" s="132">
        <v>1.5</v>
      </c>
      <c r="O854" s="133">
        <v>2</v>
      </c>
      <c r="P854" s="133">
        <v>3</v>
      </c>
      <c r="Q854" s="134">
        <v>4</v>
      </c>
      <c r="R854" s="269"/>
      <c r="S854" s="156">
        <v>15000</v>
      </c>
      <c r="T854" s="269"/>
    </row>
    <row r="855" spans="1:20">
      <c r="A855" s="135" t="s">
        <v>135</v>
      </c>
      <c r="B855" s="136"/>
      <c r="C855" s="137">
        <v>7</v>
      </c>
      <c r="D855" s="137">
        <v>0</v>
      </c>
      <c r="E855" s="137">
        <v>12</v>
      </c>
      <c r="F855" s="137">
        <v>0</v>
      </c>
      <c r="G855" s="137">
        <v>13</v>
      </c>
      <c r="H855" s="137">
        <v>0</v>
      </c>
      <c r="I855" s="137">
        <v>16</v>
      </c>
      <c r="J855" s="137">
        <v>0</v>
      </c>
      <c r="K855" s="138">
        <f t="shared" ref="K855:K885" si="180">((((E855-C855)*60)+(F855-D855))/60)+((((I855-G855)*60)+(J855-H855))/60)</f>
        <v>8</v>
      </c>
      <c r="L855" s="138">
        <f>IF(K855=0,0,IF(OR(B855="H",B855="OFF"),K855,IF(B855="",8,0)))</f>
        <v>8</v>
      </c>
      <c r="M855" s="136">
        <f>IF(AND(B855="",K855&lt;=8),0,IF(AND(B855="",K855&gt;8),K855-L855,IF(OR(B855="H",B855="OFF"),L855,0)))</f>
        <v>0</v>
      </c>
      <c r="N855" s="139" t="str">
        <f>IF(M855=0,"",IF(AND(B855="",L855=8,M855&lt;=1),M855,IF(AND(M855&gt;1,B855=""),1,"")))</f>
        <v/>
      </c>
      <c r="O855" s="139" t="str">
        <f>IF(AND(B855="",M855&gt;1),M855-N855,IF(AND(B855="H",M855&lt;=5),M855,IF(AND(B855="OFF",M855&lt;=7),M855,IF(AND(B855="H",M855&gt;5),5,IF(AND(B855="OFF",M855&gt;7),7,"")))))</f>
        <v/>
      </c>
      <c r="P855" s="139" t="str">
        <f>IF(AND(B855="OFF",M855&gt;=8),1,IF(AND(B855="H",M855&gt;=6),1,""))</f>
        <v/>
      </c>
      <c r="Q855" s="139" t="str">
        <f>IF(AND(B855="H",M855&gt;=6),M855-6,IF(AND(B855="OFF",M855&gt;8),M855-8,""))</f>
        <v/>
      </c>
      <c r="R855" s="140">
        <f>(IF(N855="",0,(N855*$N$10)))+(IF(O855="",0,(O855*$O$10)))+(IF(P855="",0,(P855*$P$10)))+(IF(Q855="",0,(Q855*$Q$10)))</f>
        <v>0</v>
      </c>
      <c r="S855" s="141">
        <v>1</v>
      </c>
      <c r="T855" s="142"/>
    </row>
    <row r="856" spans="1:20">
      <c r="A856" s="135" t="s">
        <v>136</v>
      </c>
      <c r="B856" s="136"/>
      <c r="C856" s="137">
        <v>7</v>
      </c>
      <c r="D856" s="137">
        <v>0</v>
      </c>
      <c r="E856" s="137">
        <v>12</v>
      </c>
      <c r="F856" s="137">
        <v>0</v>
      </c>
      <c r="G856" s="137">
        <v>13</v>
      </c>
      <c r="H856" s="137">
        <v>0</v>
      </c>
      <c r="I856" s="137">
        <v>16</v>
      </c>
      <c r="J856" s="137">
        <v>0</v>
      </c>
      <c r="K856" s="138">
        <f t="shared" si="180"/>
        <v>8</v>
      </c>
      <c r="L856" s="138">
        <f t="shared" ref="L856:L884" si="181">IF(K856=0,0,IF(OR(B856="H",B856="OFF"),K856,IF(B856="",8,0)))</f>
        <v>8</v>
      </c>
      <c r="M856" s="136">
        <f>IF(AND(B856="",K856&lt;=8),0,IF(AND(B856="",K856&gt;8),K856-L856,IF(OR(B856="H",B856="OFF"),L856,0)))</f>
        <v>0</v>
      </c>
      <c r="N856" s="139" t="str">
        <f>IF(M856=0,"",IF(AND(B856="",L856=8,M856&lt;=1),M856,IF(AND(M856&gt;1,B856=""),1,"")))</f>
        <v/>
      </c>
      <c r="O856" s="139" t="str">
        <f>IF(AND(B856="",M856&gt;1),M856-N856,IF(AND(B856="H",M856&lt;=5),M856,IF(AND(B856="OFF",M856&lt;=7),M856,IF(AND(B856="H",M856&gt;5),5,IF(AND(B856="OFF",M856&gt;7),7,"")))))</f>
        <v/>
      </c>
      <c r="P856" s="139" t="str">
        <f>IF(AND(B856="OFF",M856&gt;=8),1,IF(AND(B856="H",M856&gt;=6),1,""))</f>
        <v/>
      </c>
      <c r="Q856" s="139" t="str">
        <f>IF(AND(B856="H",M856&gt;=6),M856-6,IF(AND(B856="OFF",M856&gt;8),M856-8,""))</f>
        <v/>
      </c>
      <c r="R856" s="140">
        <f>(IF(N856="",0,(N856*$N$10)))+(IF(O856="",0,(O856*$O$10)))+(IF(P856="",0,(P856*$P$10)))+(IF(Q856="",0,(Q856*$Q$10)))</f>
        <v>0</v>
      </c>
      <c r="S856" s="141">
        <v>1</v>
      </c>
      <c r="T856" s="142"/>
    </row>
    <row r="857" spans="1:20">
      <c r="A857" s="135" t="s">
        <v>137</v>
      </c>
      <c r="B857" s="136"/>
      <c r="C857" s="137">
        <v>7</v>
      </c>
      <c r="D857" s="137">
        <v>0</v>
      </c>
      <c r="E857" s="137">
        <v>12</v>
      </c>
      <c r="F857" s="137">
        <v>0</v>
      </c>
      <c r="G857" s="137">
        <v>13</v>
      </c>
      <c r="H857" s="137">
        <v>0</v>
      </c>
      <c r="I857" s="137">
        <v>16</v>
      </c>
      <c r="J857" s="137">
        <v>0</v>
      </c>
      <c r="K857" s="138">
        <f t="shared" si="180"/>
        <v>8</v>
      </c>
      <c r="L857" s="138">
        <f t="shared" si="181"/>
        <v>8</v>
      </c>
      <c r="M857" s="136">
        <f>IF(AND(B857="",K857&lt;=8),0,IF(AND(B857="",K857&gt;8),K857-L857,IF(OR(B857="H",B857="OFF"),L857,0)))</f>
        <v>0</v>
      </c>
      <c r="N857" s="139" t="str">
        <f t="shared" ref="N857:N885" si="182">IF(M857=0,"",IF(AND(B857="",L857=8,M857&lt;=1),M857,IF(AND(M857&gt;1,B857=""),1,"")))</f>
        <v/>
      </c>
      <c r="O857" s="139" t="str">
        <f t="shared" ref="O857:O885" si="183">IF(AND(B857="",M857&gt;1),M857-N857,IF(AND(B857="H",M857&lt;=5),M857,IF(AND(B857="OFF",M857&lt;=7),M857,IF(AND(B857="H",M857&gt;5),5,IF(AND(B857="OFF",M857&gt;7),7,"")))))</f>
        <v/>
      </c>
      <c r="P857" s="139" t="str">
        <f t="shared" ref="P857:P885" si="184">IF(AND(B857="OFF",M857&gt;=8),1,IF(AND(B857="H",M857&gt;=6),1,""))</f>
        <v/>
      </c>
      <c r="Q857" s="139" t="str">
        <f t="shared" ref="Q857:Q885" si="185">IF(AND(B857="H",M857&gt;=6),M857-6,IF(AND(B857="OFF",M857&gt;8),M857-8,""))</f>
        <v/>
      </c>
      <c r="R857" s="140">
        <f>(IF(N857="",0,(N857*$N$10)))+(IF(O857="",0,(O857*$O$10)))+(IF(P857="",0,(P857*$P$10)))+(IF(Q857="",0,(Q857*$Q$10)))</f>
        <v>0</v>
      </c>
      <c r="S857" s="141">
        <v>1</v>
      </c>
      <c r="T857" s="142"/>
    </row>
    <row r="858" spans="1:20">
      <c r="A858" s="135" t="s">
        <v>138</v>
      </c>
      <c r="B858" s="136"/>
      <c r="C858" s="137">
        <v>7</v>
      </c>
      <c r="D858" s="137">
        <v>0</v>
      </c>
      <c r="E858" s="137">
        <v>12</v>
      </c>
      <c r="F858" s="137">
        <v>0</v>
      </c>
      <c r="G858" s="137">
        <v>13</v>
      </c>
      <c r="H858" s="137">
        <v>0</v>
      </c>
      <c r="I858" s="137">
        <v>16</v>
      </c>
      <c r="J858" s="137">
        <v>0</v>
      </c>
      <c r="K858" s="138">
        <f t="shared" si="180"/>
        <v>8</v>
      </c>
      <c r="L858" s="138">
        <f t="shared" si="181"/>
        <v>8</v>
      </c>
      <c r="M858" s="136">
        <f>IF(AND(B858="",K858&lt;=8),0,IF(AND(B858="",K858&gt;8),K858-L858,IF(OR(B858="H",B858="OFF"),L858,0)))</f>
        <v>0</v>
      </c>
      <c r="N858" s="139" t="str">
        <f t="shared" si="182"/>
        <v/>
      </c>
      <c r="O858" s="139" t="str">
        <f t="shared" si="183"/>
        <v/>
      </c>
      <c r="P858" s="139" t="str">
        <f t="shared" si="184"/>
        <v/>
      </c>
      <c r="Q858" s="139" t="str">
        <f t="shared" si="185"/>
        <v/>
      </c>
      <c r="R858" s="140">
        <f>(IF(N858="",0,(N858*$N$10)))+(IF(O858="",0,(O858*$O$10)))+(IF(P858="",0,(P858*$P$10)))+(IF(Q858="",0,(Q858*$Q$10)))</f>
        <v>0</v>
      </c>
      <c r="S858" s="141">
        <v>1</v>
      </c>
      <c r="T858" s="142"/>
    </row>
    <row r="859" spans="1:20">
      <c r="A859" s="135" t="s">
        <v>139</v>
      </c>
      <c r="B859" s="136" t="s">
        <v>140</v>
      </c>
      <c r="C859" s="137"/>
      <c r="D859" s="137"/>
      <c r="E859" s="137"/>
      <c r="F859" s="137"/>
      <c r="G859" s="137"/>
      <c r="H859" s="137"/>
      <c r="I859" s="137"/>
      <c r="J859" s="137"/>
      <c r="K859" s="138">
        <f t="shared" si="180"/>
        <v>0</v>
      </c>
      <c r="L859" s="138">
        <f t="shared" si="181"/>
        <v>0</v>
      </c>
      <c r="M859" s="136">
        <f>IF(AND(B859="",K859&lt;=8),0,IF(AND(B859="",K859&gt;8),K859-L859,IF(OR(B859="H",B859="OFF"),L859,0)))</f>
        <v>0</v>
      </c>
      <c r="N859" s="139" t="str">
        <f t="shared" si="182"/>
        <v/>
      </c>
      <c r="O859" s="139">
        <f t="shared" si="183"/>
        <v>0</v>
      </c>
      <c r="P859" s="139" t="str">
        <f t="shared" si="184"/>
        <v/>
      </c>
      <c r="Q859" s="139" t="str">
        <f t="shared" si="185"/>
        <v/>
      </c>
      <c r="R859" s="140">
        <f t="shared" ref="R859:R885" si="186">(IF(N859="",0,(N859*$N$10)))+(IF(O859="",0,(O859*$O$10)))+(IF(P859="",0,(P859*$P$10)))+(IF(Q859="",0,(Q859*$Q$10)))</f>
        <v>0</v>
      </c>
      <c r="S859" s="141"/>
      <c r="T859" s="142"/>
    </row>
    <row r="860" spans="1:20">
      <c r="A860" s="135" t="s">
        <v>141</v>
      </c>
      <c r="B860" s="136" t="s">
        <v>140</v>
      </c>
      <c r="C860" s="137"/>
      <c r="D860" s="137"/>
      <c r="E860" s="137"/>
      <c r="F860" s="137"/>
      <c r="G860" s="137"/>
      <c r="H860" s="137"/>
      <c r="I860" s="137"/>
      <c r="J860" s="137"/>
      <c r="K860" s="138">
        <f t="shared" si="180"/>
        <v>0</v>
      </c>
      <c r="L860" s="138">
        <f t="shared" si="181"/>
        <v>0</v>
      </c>
      <c r="M860" s="136">
        <f t="shared" ref="M860:M885" si="187">IF(AND(B860="",K860&lt;=8),0,IF(AND(B860="",K860&gt;8),K860-L860,IF(OR(B860="H",B860="OFF"),L860,0)))</f>
        <v>0</v>
      </c>
      <c r="N860" s="139" t="str">
        <f t="shared" si="182"/>
        <v/>
      </c>
      <c r="O860" s="139">
        <f t="shared" si="183"/>
        <v>0</v>
      </c>
      <c r="P860" s="139" t="str">
        <f t="shared" si="184"/>
        <v/>
      </c>
      <c r="Q860" s="139" t="str">
        <f t="shared" si="185"/>
        <v/>
      </c>
      <c r="R860" s="140">
        <f t="shared" si="186"/>
        <v>0</v>
      </c>
      <c r="S860" s="141"/>
      <c r="T860" s="142"/>
    </row>
    <row r="861" spans="1:20">
      <c r="A861" s="135" t="s">
        <v>142</v>
      </c>
      <c r="B861" s="136" t="s">
        <v>140</v>
      </c>
      <c r="C861" s="137"/>
      <c r="D861" s="137"/>
      <c r="E861" s="137"/>
      <c r="F861" s="137"/>
      <c r="G861" s="137"/>
      <c r="H861" s="137"/>
      <c r="I861" s="137"/>
      <c r="J861" s="137"/>
      <c r="K861" s="138">
        <f t="shared" si="180"/>
        <v>0</v>
      </c>
      <c r="L861" s="138">
        <f t="shared" si="181"/>
        <v>0</v>
      </c>
      <c r="M861" s="136">
        <f t="shared" si="187"/>
        <v>0</v>
      </c>
      <c r="N861" s="139" t="str">
        <f t="shared" si="182"/>
        <v/>
      </c>
      <c r="O861" s="139">
        <f t="shared" si="183"/>
        <v>0</v>
      </c>
      <c r="P861" s="139" t="str">
        <f t="shared" si="184"/>
        <v/>
      </c>
      <c r="Q861" s="139" t="str">
        <f t="shared" si="185"/>
        <v/>
      </c>
      <c r="R861" s="140">
        <f t="shared" si="186"/>
        <v>0</v>
      </c>
      <c r="S861" s="141"/>
      <c r="T861" s="142"/>
    </row>
    <row r="862" spans="1:20">
      <c r="A862" s="135" t="s">
        <v>143</v>
      </c>
      <c r="B862" s="136"/>
      <c r="C862" s="137">
        <v>7</v>
      </c>
      <c r="D862" s="137">
        <v>0</v>
      </c>
      <c r="E862" s="137">
        <v>12</v>
      </c>
      <c r="F862" s="137">
        <v>0</v>
      </c>
      <c r="G862" s="137">
        <v>13</v>
      </c>
      <c r="H862" s="137">
        <v>0</v>
      </c>
      <c r="I862" s="137">
        <v>16</v>
      </c>
      <c r="J862" s="137">
        <v>0</v>
      </c>
      <c r="K862" s="138">
        <f t="shared" si="180"/>
        <v>8</v>
      </c>
      <c r="L862" s="138">
        <f t="shared" si="181"/>
        <v>8</v>
      </c>
      <c r="M862" s="136">
        <f t="shared" si="187"/>
        <v>0</v>
      </c>
      <c r="N862" s="139" t="str">
        <f t="shared" si="182"/>
        <v/>
      </c>
      <c r="O862" s="139" t="str">
        <f t="shared" si="183"/>
        <v/>
      </c>
      <c r="P862" s="139" t="str">
        <f t="shared" si="184"/>
        <v/>
      </c>
      <c r="Q862" s="139" t="str">
        <f t="shared" si="185"/>
        <v/>
      </c>
      <c r="R862" s="140">
        <f t="shared" si="186"/>
        <v>0</v>
      </c>
      <c r="S862" s="141">
        <v>1</v>
      </c>
      <c r="T862" s="142"/>
    </row>
    <row r="863" spans="1:20">
      <c r="A863" s="135" t="s">
        <v>144</v>
      </c>
      <c r="B863" s="136"/>
      <c r="C863" s="137">
        <v>7</v>
      </c>
      <c r="D863" s="137">
        <v>0</v>
      </c>
      <c r="E863" s="137">
        <v>12</v>
      </c>
      <c r="F863" s="137">
        <v>0</v>
      </c>
      <c r="G863" s="137">
        <v>13</v>
      </c>
      <c r="H863" s="137">
        <v>0</v>
      </c>
      <c r="I863" s="137">
        <v>16</v>
      </c>
      <c r="J863" s="137">
        <v>0</v>
      </c>
      <c r="K863" s="138">
        <f t="shared" si="180"/>
        <v>8</v>
      </c>
      <c r="L863" s="138">
        <f t="shared" si="181"/>
        <v>8</v>
      </c>
      <c r="M863" s="136">
        <f t="shared" si="187"/>
        <v>0</v>
      </c>
      <c r="N863" s="139" t="str">
        <f t="shared" si="182"/>
        <v/>
      </c>
      <c r="O863" s="139" t="str">
        <f t="shared" si="183"/>
        <v/>
      </c>
      <c r="P863" s="139" t="str">
        <f t="shared" si="184"/>
        <v/>
      </c>
      <c r="Q863" s="139" t="str">
        <f t="shared" si="185"/>
        <v/>
      </c>
      <c r="R863" s="140">
        <f t="shared" si="186"/>
        <v>0</v>
      </c>
      <c r="S863" s="141">
        <v>1</v>
      </c>
      <c r="T863" s="142"/>
    </row>
    <row r="864" spans="1:20">
      <c r="A864" s="135" t="s">
        <v>145</v>
      </c>
      <c r="B864" s="136"/>
      <c r="C864" s="137">
        <v>7</v>
      </c>
      <c r="D864" s="137">
        <v>0</v>
      </c>
      <c r="E864" s="137">
        <v>12</v>
      </c>
      <c r="F864" s="137">
        <v>0</v>
      </c>
      <c r="G864" s="137">
        <v>13</v>
      </c>
      <c r="H864" s="137">
        <v>0</v>
      </c>
      <c r="I864" s="137">
        <v>16</v>
      </c>
      <c r="J864" s="137">
        <v>0</v>
      </c>
      <c r="K864" s="138">
        <f t="shared" si="180"/>
        <v>8</v>
      </c>
      <c r="L864" s="138">
        <f t="shared" si="181"/>
        <v>8</v>
      </c>
      <c r="M864" s="136">
        <f t="shared" si="187"/>
        <v>0</v>
      </c>
      <c r="N864" s="139" t="str">
        <f t="shared" si="182"/>
        <v/>
      </c>
      <c r="O864" s="139" t="str">
        <f t="shared" si="183"/>
        <v/>
      </c>
      <c r="P864" s="139" t="str">
        <f t="shared" si="184"/>
        <v/>
      </c>
      <c r="Q864" s="139" t="str">
        <f t="shared" si="185"/>
        <v/>
      </c>
      <c r="R864" s="140">
        <f t="shared" si="186"/>
        <v>0</v>
      </c>
      <c r="S864" s="141">
        <v>1</v>
      </c>
      <c r="T864" s="142"/>
    </row>
    <row r="865" spans="1:20">
      <c r="A865" s="135" t="s">
        <v>146</v>
      </c>
      <c r="B865" s="136"/>
      <c r="C865" s="137">
        <v>7</v>
      </c>
      <c r="D865" s="137">
        <v>0</v>
      </c>
      <c r="E865" s="137">
        <v>12</v>
      </c>
      <c r="F865" s="137">
        <v>0</v>
      </c>
      <c r="G865" s="137">
        <v>13</v>
      </c>
      <c r="H865" s="137">
        <v>0</v>
      </c>
      <c r="I865" s="137">
        <v>16</v>
      </c>
      <c r="J865" s="137">
        <v>0</v>
      </c>
      <c r="K865" s="138">
        <f t="shared" si="180"/>
        <v>8</v>
      </c>
      <c r="L865" s="138">
        <f t="shared" si="181"/>
        <v>8</v>
      </c>
      <c r="M865" s="136">
        <f t="shared" si="187"/>
        <v>0</v>
      </c>
      <c r="N865" s="139" t="str">
        <f t="shared" si="182"/>
        <v/>
      </c>
      <c r="O865" s="139" t="str">
        <f t="shared" si="183"/>
        <v/>
      </c>
      <c r="P865" s="139" t="str">
        <f t="shared" si="184"/>
        <v/>
      </c>
      <c r="Q865" s="139" t="str">
        <f t="shared" si="185"/>
        <v/>
      </c>
      <c r="R865" s="140">
        <f t="shared" si="186"/>
        <v>0</v>
      </c>
      <c r="S865" s="141">
        <v>1</v>
      </c>
      <c r="T865" s="142"/>
    </row>
    <row r="866" spans="1:20">
      <c r="A866" s="135" t="s">
        <v>147</v>
      </c>
      <c r="B866" s="136"/>
      <c r="C866" s="137">
        <v>7</v>
      </c>
      <c r="D866" s="137">
        <v>0</v>
      </c>
      <c r="E866" s="137">
        <v>12</v>
      </c>
      <c r="F866" s="137">
        <v>0</v>
      </c>
      <c r="G866" s="137">
        <v>13</v>
      </c>
      <c r="H866" s="137">
        <v>0</v>
      </c>
      <c r="I866" s="137">
        <v>16</v>
      </c>
      <c r="J866" s="137">
        <v>0</v>
      </c>
      <c r="K866" s="138">
        <f t="shared" si="180"/>
        <v>8</v>
      </c>
      <c r="L866" s="138">
        <f t="shared" si="181"/>
        <v>8</v>
      </c>
      <c r="M866" s="136">
        <f t="shared" si="187"/>
        <v>0</v>
      </c>
      <c r="N866" s="139" t="str">
        <f t="shared" si="182"/>
        <v/>
      </c>
      <c r="O866" s="139" t="str">
        <f t="shared" si="183"/>
        <v/>
      </c>
      <c r="P866" s="139" t="str">
        <f t="shared" si="184"/>
        <v/>
      </c>
      <c r="Q866" s="139" t="str">
        <f t="shared" si="185"/>
        <v/>
      </c>
      <c r="R866" s="140">
        <f t="shared" si="186"/>
        <v>0</v>
      </c>
      <c r="S866" s="141">
        <v>1</v>
      </c>
      <c r="T866" s="142"/>
    </row>
    <row r="867" spans="1:20">
      <c r="A867" s="135" t="s">
        <v>148</v>
      </c>
      <c r="B867" s="136" t="s">
        <v>140</v>
      </c>
      <c r="C867" s="137"/>
      <c r="D867" s="137"/>
      <c r="E867" s="137"/>
      <c r="F867" s="137"/>
      <c r="G867" s="137"/>
      <c r="H867" s="137"/>
      <c r="I867" s="137"/>
      <c r="J867" s="137"/>
      <c r="K867" s="138">
        <f t="shared" si="180"/>
        <v>0</v>
      </c>
      <c r="L867" s="138">
        <f t="shared" si="181"/>
        <v>0</v>
      </c>
      <c r="M867" s="136">
        <f t="shared" si="187"/>
        <v>0</v>
      </c>
      <c r="N867" s="139" t="str">
        <f t="shared" si="182"/>
        <v/>
      </c>
      <c r="O867" s="139">
        <f t="shared" si="183"/>
        <v>0</v>
      </c>
      <c r="P867" s="139" t="str">
        <f t="shared" si="184"/>
        <v/>
      </c>
      <c r="Q867" s="139" t="str">
        <f t="shared" si="185"/>
        <v/>
      </c>
      <c r="R867" s="140">
        <f t="shared" si="186"/>
        <v>0</v>
      </c>
      <c r="S867" s="141"/>
      <c r="T867" s="142"/>
    </row>
    <row r="868" spans="1:20">
      <c r="A868" s="135" t="s">
        <v>149</v>
      </c>
      <c r="B868" s="136" t="s">
        <v>140</v>
      </c>
      <c r="C868" s="137"/>
      <c r="D868" s="137"/>
      <c r="E868" s="137"/>
      <c r="F868" s="137"/>
      <c r="G868" s="137"/>
      <c r="H868" s="137"/>
      <c r="I868" s="137"/>
      <c r="J868" s="137"/>
      <c r="K868" s="138">
        <f t="shared" si="180"/>
        <v>0</v>
      </c>
      <c r="L868" s="138">
        <f t="shared" si="181"/>
        <v>0</v>
      </c>
      <c r="M868" s="136">
        <f t="shared" si="187"/>
        <v>0</v>
      </c>
      <c r="N868" s="139" t="str">
        <f t="shared" si="182"/>
        <v/>
      </c>
      <c r="O868" s="139">
        <f t="shared" si="183"/>
        <v>0</v>
      </c>
      <c r="P868" s="139" t="str">
        <f t="shared" si="184"/>
        <v/>
      </c>
      <c r="Q868" s="139" t="str">
        <f t="shared" si="185"/>
        <v/>
      </c>
      <c r="R868" s="140">
        <f t="shared" si="186"/>
        <v>0</v>
      </c>
      <c r="S868" s="141"/>
      <c r="T868" s="142"/>
    </row>
    <row r="869" spans="1:20">
      <c r="A869" s="135" t="s">
        <v>150</v>
      </c>
      <c r="B869" s="136"/>
      <c r="C869" s="137">
        <v>7</v>
      </c>
      <c r="D869" s="137">
        <v>0</v>
      </c>
      <c r="E869" s="137">
        <v>12</v>
      </c>
      <c r="F869" s="137">
        <v>0</v>
      </c>
      <c r="G869" s="137">
        <v>13</v>
      </c>
      <c r="H869" s="137">
        <v>0</v>
      </c>
      <c r="I869" s="137">
        <v>16</v>
      </c>
      <c r="J869" s="137">
        <v>0</v>
      </c>
      <c r="K869" s="138">
        <f t="shared" si="180"/>
        <v>8</v>
      </c>
      <c r="L869" s="138">
        <f t="shared" si="181"/>
        <v>8</v>
      </c>
      <c r="M869" s="136">
        <f t="shared" si="187"/>
        <v>0</v>
      </c>
      <c r="N869" s="139" t="str">
        <f t="shared" si="182"/>
        <v/>
      </c>
      <c r="O869" s="139" t="str">
        <f t="shared" si="183"/>
        <v/>
      </c>
      <c r="P869" s="139" t="str">
        <f t="shared" si="184"/>
        <v/>
      </c>
      <c r="Q869" s="139" t="str">
        <f t="shared" si="185"/>
        <v/>
      </c>
      <c r="R869" s="140">
        <f t="shared" si="186"/>
        <v>0</v>
      </c>
      <c r="S869" s="141">
        <v>1</v>
      </c>
      <c r="T869" s="142"/>
    </row>
    <row r="870" spans="1:20">
      <c r="A870" s="135" t="s">
        <v>151</v>
      </c>
      <c r="B870" s="136"/>
      <c r="C870" s="137">
        <v>7</v>
      </c>
      <c r="D870" s="137">
        <v>0</v>
      </c>
      <c r="E870" s="137">
        <v>12</v>
      </c>
      <c r="F870" s="137">
        <v>0</v>
      </c>
      <c r="G870" s="137">
        <v>13</v>
      </c>
      <c r="H870" s="137">
        <v>0</v>
      </c>
      <c r="I870" s="137">
        <v>16</v>
      </c>
      <c r="J870" s="137">
        <v>0</v>
      </c>
      <c r="K870" s="138">
        <f t="shared" si="180"/>
        <v>8</v>
      </c>
      <c r="L870" s="138">
        <f t="shared" si="181"/>
        <v>8</v>
      </c>
      <c r="M870" s="136">
        <f t="shared" si="187"/>
        <v>0</v>
      </c>
      <c r="N870" s="139" t="str">
        <f t="shared" si="182"/>
        <v/>
      </c>
      <c r="O870" s="139" t="str">
        <f t="shared" si="183"/>
        <v/>
      </c>
      <c r="P870" s="139" t="str">
        <f t="shared" si="184"/>
        <v/>
      </c>
      <c r="Q870" s="139" t="str">
        <f t="shared" si="185"/>
        <v/>
      </c>
      <c r="R870" s="140">
        <f t="shared" si="186"/>
        <v>0</v>
      </c>
      <c r="S870" s="141">
        <v>1</v>
      </c>
      <c r="T870" s="142"/>
    </row>
    <row r="871" spans="1:20">
      <c r="A871" s="135" t="s">
        <v>152</v>
      </c>
      <c r="B871" s="136"/>
      <c r="C871" s="137">
        <v>7</v>
      </c>
      <c r="D871" s="137">
        <v>0</v>
      </c>
      <c r="E871" s="137">
        <v>12</v>
      </c>
      <c r="F871" s="137">
        <v>0</v>
      </c>
      <c r="G871" s="137">
        <v>13</v>
      </c>
      <c r="H871" s="137">
        <v>0</v>
      </c>
      <c r="I871" s="137">
        <v>16</v>
      </c>
      <c r="J871" s="137">
        <v>0</v>
      </c>
      <c r="K871" s="138">
        <f t="shared" si="180"/>
        <v>8</v>
      </c>
      <c r="L871" s="138">
        <f t="shared" si="181"/>
        <v>8</v>
      </c>
      <c r="M871" s="136">
        <f t="shared" si="187"/>
        <v>0</v>
      </c>
      <c r="N871" s="139" t="str">
        <f t="shared" si="182"/>
        <v/>
      </c>
      <c r="O871" s="139" t="str">
        <f t="shared" si="183"/>
        <v/>
      </c>
      <c r="P871" s="139" t="str">
        <f t="shared" si="184"/>
        <v/>
      </c>
      <c r="Q871" s="139" t="str">
        <f t="shared" si="185"/>
        <v/>
      </c>
      <c r="R871" s="140">
        <f t="shared" si="186"/>
        <v>0</v>
      </c>
      <c r="S871" s="141">
        <v>1</v>
      </c>
      <c r="T871" s="142"/>
    </row>
    <row r="872" spans="1:20">
      <c r="A872" s="135" t="s">
        <v>153</v>
      </c>
      <c r="B872" s="136"/>
      <c r="C872" s="137">
        <v>7</v>
      </c>
      <c r="D872" s="137">
        <v>0</v>
      </c>
      <c r="E872" s="137">
        <v>12</v>
      </c>
      <c r="F872" s="137">
        <v>0</v>
      </c>
      <c r="G872" s="137">
        <v>13</v>
      </c>
      <c r="H872" s="137">
        <v>0</v>
      </c>
      <c r="I872" s="137">
        <v>16</v>
      </c>
      <c r="J872" s="137">
        <v>0</v>
      </c>
      <c r="K872" s="138">
        <f t="shared" si="180"/>
        <v>8</v>
      </c>
      <c r="L872" s="138">
        <f t="shared" si="181"/>
        <v>8</v>
      </c>
      <c r="M872" s="136">
        <f t="shared" si="187"/>
        <v>0</v>
      </c>
      <c r="N872" s="139" t="str">
        <f t="shared" si="182"/>
        <v/>
      </c>
      <c r="O872" s="139" t="str">
        <f t="shared" si="183"/>
        <v/>
      </c>
      <c r="P872" s="139" t="str">
        <f t="shared" si="184"/>
        <v/>
      </c>
      <c r="Q872" s="139" t="str">
        <f t="shared" si="185"/>
        <v/>
      </c>
      <c r="R872" s="140">
        <f t="shared" si="186"/>
        <v>0</v>
      </c>
      <c r="S872" s="141">
        <v>1</v>
      </c>
      <c r="T872" s="142"/>
    </row>
    <row r="873" spans="1:20">
      <c r="A873" s="135" t="s">
        <v>154</v>
      </c>
      <c r="B873" s="136"/>
      <c r="C873" s="137">
        <v>7</v>
      </c>
      <c r="D873" s="137">
        <v>0</v>
      </c>
      <c r="E873" s="137">
        <v>12</v>
      </c>
      <c r="F873" s="137">
        <v>0</v>
      </c>
      <c r="G873" s="137">
        <v>13</v>
      </c>
      <c r="H873" s="137">
        <v>0</v>
      </c>
      <c r="I873" s="137">
        <v>16</v>
      </c>
      <c r="J873" s="137">
        <v>0</v>
      </c>
      <c r="K873" s="138">
        <f t="shared" si="180"/>
        <v>8</v>
      </c>
      <c r="L873" s="138">
        <f t="shared" si="181"/>
        <v>8</v>
      </c>
      <c r="M873" s="136">
        <f t="shared" si="187"/>
        <v>0</v>
      </c>
      <c r="N873" s="139" t="str">
        <f t="shared" si="182"/>
        <v/>
      </c>
      <c r="O873" s="139" t="str">
        <f t="shared" si="183"/>
        <v/>
      </c>
      <c r="P873" s="139" t="str">
        <f t="shared" si="184"/>
        <v/>
      </c>
      <c r="Q873" s="139" t="str">
        <f t="shared" si="185"/>
        <v/>
      </c>
      <c r="R873" s="140">
        <f t="shared" si="186"/>
        <v>0</v>
      </c>
      <c r="S873" s="141">
        <v>1</v>
      </c>
      <c r="T873" s="142"/>
    </row>
    <row r="874" spans="1:20">
      <c r="A874" s="135" t="s">
        <v>155</v>
      </c>
      <c r="B874" s="136" t="s">
        <v>140</v>
      </c>
      <c r="C874" s="137"/>
      <c r="D874" s="137"/>
      <c r="E874" s="137"/>
      <c r="F874" s="137"/>
      <c r="G874" s="137"/>
      <c r="H874" s="137"/>
      <c r="I874" s="137"/>
      <c r="J874" s="137"/>
      <c r="K874" s="138">
        <f t="shared" si="180"/>
        <v>0</v>
      </c>
      <c r="L874" s="138">
        <f t="shared" si="181"/>
        <v>0</v>
      </c>
      <c r="M874" s="136">
        <f t="shared" si="187"/>
        <v>0</v>
      </c>
      <c r="N874" s="139" t="str">
        <f t="shared" si="182"/>
        <v/>
      </c>
      <c r="O874" s="139">
        <f t="shared" si="183"/>
        <v>0</v>
      </c>
      <c r="P874" s="139" t="str">
        <f t="shared" si="184"/>
        <v/>
      </c>
      <c r="Q874" s="139" t="str">
        <f t="shared" si="185"/>
        <v/>
      </c>
      <c r="R874" s="140">
        <f t="shared" si="186"/>
        <v>0</v>
      </c>
      <c r="S874" s="141"/>
      <c r="T874" s="142"/>
    </row>
    <row r="875" spans="1:20">
      <c r="A875" s="135" t="s">
        <v>156</v>
      </c>
      <c r="B875" s="136" t="s">
        <v>140</v>
      </c>
      <c r="C875" s="137"/>
      <c r="D875" s="137"/>
      <c r="E875" s="137"/>
      <c r="F875" s="137"/>
      <c r="G875" s="137"/>
      <c r="H875" s="137"/>
      <c r="I875" s="137"/>
      <c r="J875" s="137"/>
      <c r="K875" s="138">
        <f t="shared" si="180"/>
        <v>0</v>
      </c>
      <c r="L875" s="138">
        <f t="shared" si="181"/>
        <v>0</v>
      </c>
      <c r="M875" s="136">
        <f t="shared" si="187"/>
        <v>0</v>
      </c>
      <c r="N875" s="139" t="str">
        <f t="shared" si="182"/>
        <v/>
      </c>
      <c r="O875" s="139">
        <f t="shared" si="183"/>
        <v>0</v>
      </c>
      <c r="P875" s="139" t="str">
        <f t="shared" si="184"/>
        <v/>
      </c>
      <c r="Q875" s="139" t="str">
        <f t="shared" si="185"/>
        <v/>
      </c>
      <c r="R875" s="140">
        <f t="shared" si="186"/>
        <v>0</v>
      </c>
      <c r="S875" s="141"/>
      <c r="T875" s="142"/>
    </row>
    <row r="876" spans="1:20">
      <c r="A876" s="135" t="s">
        <v>157</v>
      </c>
      <c r="B876" s="136"/>
      <c r="C876" s="137">
        <v>7</v>
      </c>
      <c r="D876" s="137">
        <v>0</v>
      </c>
      <c r="E876" s="137">
        <v>12</v>
      </c>
      <c r="F876" s="137">
        <v>0</v>
      </c>
      <c r="G876" s="137">
        <v>13</v>
      </c>
      <c r="H876" s="137">
        <v>0</v>
      </c>
      <c r="I876" s="137">
        <v>16</v>
      </c>
      <c r="J876" s="137">
        <v>0</v>
      </c>
      <c r="K876" s="138">
        <f t="shared" si="180"/>
        <v>8</v>
      </c>
      <c r="L876" s="138">
        <f t="shared" si="181"/>
        <v>8</v>
      </c>
      <c r="M876" s="136">
        <f t="shared" si="187"/>
        <v>0</v>
      </c>
      <c r="N876" s="139" t="str">
        <f t="shared" si="182"/>
        <v/>
      </c>
      <c r="O876" s="139" t="str">
        <f t="shared" si="183"/>
        <v/>
      </c>
      <c r="P876" s="139" t="str">
        <f t="shared" si="184"/>
        <v/>
      </c>
      <c r="Q876" s="139" t="str">
        <f t="shared" si="185"/>
        <v/>
      </c>
      <c r="R876" s="140">
        <f t="shared" si="186"/>
        <v>0</v>
      </c>
      <c r="S876" s="141">
        <v>1</v>
      </c>
      <c r="T876" s="142"/>
    </row>
    <row r="877" spans="1:20">
      <c r="A877" s="135" t="s">
        <v>158</v>
      </c>
      <c r="B877" s="136"/>
      <c r="C877" s="137">
        <v>7</v>
      </c>
      <c r="D877" s="137">
        <v>0</v>
      </c>
      <c r="E877" s="137">
        <v>12</v>
      </c>
      <c r="F877" s="137">
        <v>0</v>
      </c>
      <c r="G877" s="137">
        <v>13</v>
      </c>
      <c r="H877" s="137">
        <v>0</v>
      </c>
      <c r="I877" s="137">
        <v>16</v>
      </c>
      <c r="J877" s="137">
        <v>0</v>
      </c>
      <c r="K877" s="138">
        <f t="shared" si="180"/>
        <v>8</v>
      </c>
      <c r="L877" s="138">
        <f t="shared" si="181"/>
        <v>8</v>
      </c>
      <c r="M877" s="136">
        <f t="shared" si="187"/>
        <v>0</v>
      </c>
      <c r="N877" s="139" t="str">
        <f t="shared" si="182"/>
        <v/>
      </c>
      <c r="O877" s="139" t="str">
        <f t="shared" si="183"/>
        <v/>
      </c>
      <c r="P877" s="139" t="str">
        <f t="shared" si="184"/>
        <v/>
      </c>
      <c r="Q877" s="139" t="str">
        <f t="shared" si="185"/>
        <v/>
      </c>
      <c r="R877" s="140">
        <f t="shared" si="186"/>
        <v>0</v>
      </c>
      <c r="S877" s="141">
        <v>1</v>
      </c>
      <c r="T877" s="142"/>
    </row>
    <row r="878" spans="1:20">
      <c r="A878" s="135" t="s">
        <v>159</v>
      </c>
      <c r="B878" s="136"/>
      <c r="C878" s="137">
        <v>7</v>
      </c>
      <c r="D878" s="137">
        <v>0</v>
      </c>
      <c r="E878" s="137">
        <v>12</v>
      </c>
      <c r="F878" s="137">
        <v>0</v>
      </c>
      <c r="G878" s="137">
        <v>13</v>
      </c>
      <c r="H878" s="137">
        <v>0</v>
      </c>
      <c r="I878" s="137">
        <v>16</v>
      </c>
      <c r="J878" s="137">
        <v>0</v>
      </c>
      <c r="K878" s="138">
        <f t="shared" si="180"/>
        <v>8</v>
      </c>
      <c r="L878" s="138">
        <f t="shared" si="181"/>
        <v>8</v>
      </c>
      <c r="M878" s="136">
        <f t="shared" si="187"/>
        <v>0</v>
      </c>
      <c r="N878" s="139" t="str">
        <f t="shared" si="182"/>
        <v/>
      </c>
      <c r="O878" s="139" t="str">
        <f t="shared" si="183"/>
        <v/>
      </c>
      <c r="P878" s="139" t="str">
        <f t="shared" si="184"/>
        <v/>
      </c>
      <c r="Q878" s="139" t="str">
        <f t="shared" si="185"/>
        <v/>
      </c>
      <c r="R878" s="140">
        <f t="shared" si="186"/>
        <v>0</v>
      </c>
      <c r="S878" s="141">
        <v>1</v>
      </c>
      <c r="T878" s="142"/>
    </row>
    <row r="879" spans="1:20">
      <c r="A879" s="135" t="s">
        <v>160</v>
      </c>
      <c r="B879" s="136"/>
      <c r="C879" s="137">
        <v>7</v>
      </c>
      <c r="D879" s="137">
        <v>0</v>
      </c>
      <c r="E879" s="137">
        <v>12</v>
      </c>
      <c r="F879" s="137">
        <v>0</v>
      </c>
      <c r="G879" s="137">
        <v>13</v>
      </c>
      <c r="H879" s="137">
        <v>0</v>
      </c>
      <c r="I879" s="137">
        <v>16</v>
      </c>
      <c r="J879" s="137">
        <v>0</v>
      </c>
      <c r="K879" s="138">
        <f t="shared" si="180"/>
        <v>8</v>
      </c>
      <c r="L879" s="138">
        <f t="shared" si="181"/>
        <v>8</v>
      </c>
      <c r="M879" s="136">
        <f t="shared" si="187"/>
        <v>0</v>
      </c>
      <c r="N879" s="139" t="str">
        <f t="shared" si="182"/>
        <v/>
      </c>
      <c r="O879" s="139" t="str">
        <f t="shared" si="183"/>
        <v/>
      </c>
      <c r="P879" s="139" t="str">
        <f t="shared" si="184"/>
        <v/>
      </c>
      <c r="Q879" s="139" t="str">
        <f t="shared" si="185"/>
        <v/>
      </c>
      <c r="R879" s="140">
        <f t="shared" si="186"/>
        <v>0</v>
      </c>
      <c r="S879" s="141">
        <v>1</v>
      </c>
      <c r="T879" s="142"/>
    </row>
    <row r="880" spans="1:20">
      <c r="A880" s="135" t="s">
        <v>161</v>
      </c>
      <c r="B880" s="136"/>
      <c r="C880" s="137">
        <v>7</v>
      </c>
      <c r="D880" s="137">
        <v>0</v>
      </c>
      <c r="E880" s="137">
        <v>12</v>
      </c>
      <c r="F880" s="137">
        <v>0</v>
      </c>
      <c r="G880" s="137">
        <v>13</v>
      </c>
      <c r="H880" s="137">
        <v>0</v>
      </c>
      <c r="I880" s="137">
        <v>16</v>
      </c>
      <c r="J880" s="137">
        <v>0</v>
      </c>
      <c r="K880" s="138">
        <f t="shared" si="180"/>
        <v>8</v>
      </c>
      <c r="L880" s="138">
        <f t="shared" si="181"/>
        <v>8</v>
      </c>
      <c r="M880" s="136">
        <f t="shared" si="187"/>
        <v>0</v>
      </c>
      <c r="N880" s="139" t="str">
        <f t="shared" si="182"/>
        <v/>
      </c>
      <c r="O880" s="139" t="str">
        <f t="shared" si="183"/>
        <v/>
      </c>
      <c r="P880" s="139" t="str">
        <f t="shared" si="184"/>
        <v/>
      </c>
      <c r="Q880" s="139" t="str">
        <f t="shared" si="185"/>
        <v/>
      </c>
      <c r="R880" s="140">
        <f t="shared" si="186"/>
        <v>0</v>
      </c>
      <c r="S880" s="141">
        <v>1</v>
      </c>
      <c r="T880" s="142"/>
    </row>
    <row r="881" spans="1:20">
      <c r="A881" s="135" t="s">
        <v>162</v>
      </c>
      <c r="B881" s="136" t="s">
        <v>140</v>
      </c>
      <c r="C881" s="137"/>
      <c r="D881" s="137"/>
      <c r="E881" s="137"/>
      <c r="F881" s="137"/>
      <c r="G881" s="137"/>
      <c r="H881" s="137"/>
      <c r="I881" s="137"/>
      <c r="J881" s="137"/>
      <c r="K881" s="138">
        <f t="shared" si="180"/>
        <v>0</v>
      </c>
      <c r="L881" s="138">
        <f t="shared" si="181"/>
        <v>0</v>
      </c>
      <c r="M881" s="136">
        <f t="shared" si="187"/>
        <v>0</v>
      </c>
      <c r="N881" s="139" t="str">
        <f t="shared" si="182"/>
        <v/>
      </c>
      <c r="O881" s="139">
        <f t="shared" si="183"/>
        <v>0</v>
      </c>
      <c r="P881" s="139" t="str">
        <f t="shared" si="184"/>
        <v/>
      </c>
      <c r="Q881" s="139" t="str">
        <f t="shared" si="185"/>
        <v/>
      </c>
      <c r="R881" s="140">
        <f t="shared" si="186"/>
        <v>0</v>
      </c>
      <c r="S881" s="141"/>
      <c r="T881" s="142"/>
    </row>
    <row r="882" spans="1:20">
      <c r="A882" s="135" t="s">
        <v>163</v>
      </c>
      <c r="B882" s="136" t="s">
        <v>140</v>
      </c>
      <c r="C882" s="137"/>
      <c r="D882" s="137"/>
      <c r="E882" s="137"/>
      <c r="F882" s="137"/>
      <c r="G882" s="137"/>
      <c r="H882" s="137"/>
      <c r="I882" s="137"/>
      <c r="J882" s="137"/>
      <c r="K882" s="138">
        <f t="shared" si="180"/>
        <v>0</v>
      </c>
      <c r="L882" s="138">
        <f t="shared" si="181"/>
        <v>0</v>
      </c>
      <c r="M882" s="136">
        <f t="shared" si="187"/>
        <v>0</v>
      </c>
      <c r="N882" s="139" t="str">
        <f t="shared" si="182"/>
        <v/>
      </c>
      <c r="O882" s="139">
        <f t="shared" si="183"/>
        <v>0</v>
      </c>
      <c r="P882" s="139" t="str">
        <f t="shared" si="184"/>
        <v/>
      </c>
      <c r="Q882" s="139" t="str">
        <f t="shared" si="185"/>
        <v/>
      </c>
      <c r="R882" s="140">
        <f t="shared" si="186"/>
        <v>0</v>
      </c>
      <c r="S882" s="141"/>
      <c r="T882" s="142"/>
    </row>
    <row r="883" spans="1:20">
      <c r="A883" s="135" t="s">
        <v>164</v>
      </c>
      <c r="B883" s="136"/>
      <c r="C883" s="137">
        <v>7</v>
      </c>
      <c r="D883" s="137">
        <v>0</v>
      </c>
      <c r="E883" s="137">
        <v>12</v>
      </c>
      <c r="F883" s="137">
        <v>0</v>
      </c>
      <c r="G883" s="137">
        <v>13</v>
      </c>
      <c r="H883" s="137">
        <v>0</v>
      </c>
      <c r="I883" s="137">
        <v>16</v>
      </c>
      <c r="J883" s="137">
        <v>0</v>
      </c>
      <c r="K883" s="138">
        <f t="shared" si="180"/>
        <v>8</v>
      </c>
      <c r="L883" s="138">
        <f t="shared" si="181"/>
        <v>8</v>
      </c>
      <c r="M883" s="136">
        <f t="shared" si="187"/>
        <v>0</v>
      </c>
      <c r="N883" s="139" t="str">
        <f t="shared" si="182"/>
        <v/>
      </c>
      <c r="O883" s="139" t="str">
        <f t="shared" si="183"/>
        <v/>
      </c>
      <c r="P883" s="139" t="str">
        <f t="shared" si="184"/>
        <v/>
      </c>
      <c r="Q883" s="139" t="str">
        <f t="shared" si="185"/>
        <v/>
      </c>
      <c r="R883" s="140">
        <f t="shared" si="186"/>
        <v>0</v>
      </c>
      <c r="S883" s="141">
        <v>1</v>
      </c>
      <c r="T883" s="142"/>
    </row>
    <row r="884" spans="1:20">
      <c r="A884" s="135" t="s">
        <v>165</v>
      </c>
      <c r="B884" s="136"/>
      <c r="C884" s="137">
        <v>7</v>
      </c>
      <c r="D884" s="137">
        <v>0</v>
      </c>
      <c r="E884" s="137">
        <v>12</v>
      </c>
      <c r="F884" s="137">
        <v>0</v>
      </c>
      <c r="G884" s="137">
        <v>13</v>
      </c>
      <c r="H884" s="137">
        <v>0</v>
      </c>
      <c r="I884" s="137">
        <v>16</v>
      </c>
      <c r="J884" s="137">
        <v>0</v>
      </c>
      <c r="K884" s="138">
        <f t="shared" si="180"/>
        <v>8</v>
      </c>
      <c r="L884" s="138">
        <f t="shared" si="181"/>
        <v>8</v>
      </c>
      <c r="M884" s="136">
        <f t="shared" si="187"/>
        <v>0</v>
      </c>
      <c r="N884" s="139" t="str">
        <f t="shared" si="182"/>
        <v/>
      </c>
      <c r="O884" s="139" t="str">
        <f t="shared" si="183"/>
        <v/>
      </c>
      <c r="P884" s="139" t="str">
        <f t="shared" si="184"/>
        <v/>
      </c>
      <c r="Q884" s="139" t="str">
        <f t="shared" si="185"/>
        <v/>
      </c>
      <c r="R884" s="140">
        <f t="shared" si="186"/>
        <v>0</v>
      </c>
      <c r="S884" s="141">
        <v>1</v>
      </c>
      <c r="T884" s="142"/>
    </row>
    <row r="885" spans="1:20">
      <c r="A885" s="135" t="s">
        <v>166</v>
      </c>
      <c r="B885" s="136"/>
      <c r="C885" s="137"/>
      <c r="D885" s="137"/>
      <c r="E885" s="137"/>
      <c r="F885" s="137"/>
      <c r="G885" s="137"/>
      <c r="H885" s="137"/>
      <c r="I885" s="137"/>
      <c r="J885" s="137"/>
      <c r="K885" s="138">
        <f t="shared" si="180"/>
        <v>0</v>
      </c>
      <c r="L885" s="138">
        <f>IF(K885=0,0,IF(OR(B885="H",B885="OFF"),K885,IF(B885="",7,0)))</f>
        <v>0</v>
      </c>
      <c r="M885" s="136">
        <f t="shared" si="187"/>
        <v>0</v>
      </c>
      <c r="N885" s="139" t="str">
        <f t="shared" si="182"/>
        <v/>
      </c>
      <c r="O885" s="139" t="str">
        <f t="shared" si="183"/>
        <v/>
      </c>
      <c r="P885" s="139" t="str">
        <f t="shared" si="184"/>
        <v/>
      </c>
      <c r="Q885" s="139" t="str">
        <f t="shared" si="185"/>
        <v/>
      </c>
      <c r="R885" s="140">
        <f t="shared" si="186"/>
        <v>0</v>
      </c>
      <c r="S885" s="141"/>
      <c r="T885" s="142"/>
    </row>
    <row r="886" spans="1:20" ht="16" thickBot="1">
      <c r="A886" s="143"/>
      <c r="B886" s="143"/>
      <c r="C886" s="144"/>
      <c r="D886" s="144"/>
      <c r="E886" s="144"/>
      <c r="F886" s="144"/>
      <c r="G886" s="144"/>
      <c r="H886" s="144"/>
      <c r="I886" s="144"/>
      <c r="J886" s="144"/>
      <c r="K886" s="260" t="s">
        <v>167</v>
      </c>
      <c r="L886" s="261"/>
      <c r="M886" s="262"/>
      <c r="N886" s="145">
        <f t="shared" ref="N886:S886" si="188">SUM(N855:N885)</f>
        <v>0</v>
      </c>
      <c r="O886" s="145">
        <f t="shared" si="188"/>
        <v>0</v>
      </c>
      <c r="P886" s="145">
        <f t="shared" si="188"/>
        <v>0</v>
      </c>
      <c r="Q886" s="145">
        <f t="shared" si="188"/>
        <v>0</v>
      </c>
      <c r="R886" s="145">
        <f t="shared" si="188"/>
        <v>0</v>
      </c>
      <c r="S886" s="145">
        <f t="shared" si="188"/>
        <v>21</v>
      </c>
      <c r="T886" s="145"/>
    </row>
    <row r="887" spans="1:20" ht="16" thickBot="1"/>
    <row r="888" spans="1:20" ht="16" thickBot="1">
      <c r="A888" s="242" t="s">
        <v>116</v>
      </c>
      <c r="B888" s="243"/>
      <c r="C888" s="243"/>
      <c r="D888" s="243"/>
      <c r="E888" s="243"/>
      <c r="F888" s="243"/>
      <c r="G888" s="243"/>
      <c r="H888" s="243"/>
      <c r="I888" s="243"/>
      <c r="J888" s="243"/>
      <c r="K888" s="243"/>
      <c r="L888" s="243"/>
      <c r="M888" s="243"/>
      <c r="N888" s="243"/>
      <c r="O888" s="243"/>
      <c r="P888" s="243"/>
      <c r="Q888" s="243"/>
      <c r="R888" s="243"/>
      <c r="S888" s="243"/>
      <c r="T888" s="244"/>
    </row>
    <row r="889" spans="1:20">
      <c r="A889" s="245"/>
      <c r="B889" s="246"/>
      <c r="C889" s="113"/>
      <c r="D889" s="113"/>
      <c r="E889" s="113"/>
      <c r="F889" s="114"/>
      <c r="G889" s="114"/>
      <c r="H889" s="114"/>
      <c r="I889" s="114"/>
      <c r="J889" s="114"/>
      <c r="K889" s="114"/>
      <c r="L889" s="114"/>
      <c r="M889" s="113"/>
      <c r="N889" s="114"/>
      <c r="O889" s="114"/>
      <c r="P889" s="114"/>
      <c r="Q889" s="113"/>
      <c r="R889" s="115"/>
      <c r="S889" s="115"/>
      <c r="T889" s="116"/>
    </row>
    <row r="890" spans="1:20">
      <c r="A890" s="247" t="s">
        <v>117</v>
      </c>
      <c r="B890" s="248"/>
      <c r="C890" s="119" t="s">
        <v>118</v>
      </c>
      <c r="D890" s="249" t="s">
        <v>106</v>
      </c>
      <c r="E890" s="249"/>
      <c r="F890" s="249"/>
      <c r="G890" s="249"/>
      <c r="H890" s="249"/>
      <c r="I890" s="249"/>
      <c r="J890" s="249"/>
      <c r="K890" s="120"/>
      <c r="L890" s="120"/>
      <c r="M890" s="120"/>
      <c r="N890" s="120"/>
      <c r="O890" s="119"/>
      <c r="P890" s="120"/>
      <c r="R890" s="120"/>
      <c r="S890" s="120"/>
      <c r="T890" s="121"/>
    </row>
    <row r="891" spans="1:20">
      <c r="A891" s="117" t="s">
        <v>119</v>
      </c>
      <c r="B891" s="118"/>
      <c r="C891" s="119" t="s">
        <v>118</v>
      </c>
      <c r="D891" s="248"/>
      <c r="E891" s="248"/>
      <c r="F891" s="248"/>
      <c r="G891" s="248"/>
      <c r="H891" s="248"/>
      <c r="I891" s="248"/>
      <c r="J891" s="248"/>
      <c r="K891" s="120"/>
      <c r="L891" s="120"/>
      <c r="M891" s="120" t="s">
        <v>191</v>
      </c>
      <c r="O891" s="119"/>
      <c r="P891" s="120"/>
      <c r="Q891" s="120"/>
      <c r="R891" s="120"/>
      <c r="S891" s="122"/>
      <c r="T891" s="121"/>
    </row>
    <row r="892" spans="1:20">
      <c r="A892" s="117" t="s">
        <v>120</v>
      </c>
      <c r="B892" s="118"/>
      <c r="C892" s="119" t="s">
        <v>118</v>
      </c>
      <c r="D892" s="248" t="s">
        <v>81</v>
      </c>
      <c r="E892" s="248"/>
      <c r="F892" s="248"/>
      <c r="G892" s="248"/>
      <c r="H892" s="248"/>
      <c r="I892" s="248"/>
      <c r="J892" s="248"/>
      <c r="K892" s="120"/>
      <c r="L892" s="120"/>
      <c r="M892" s="120"/>
      <c r="N892" s="120"/>
      <c r="O892" s="119"/>
      <c r="P892" s="120"/>
      <c r="Q892" s="120"/>
      <c r="R892" s="120"/>
      <c r="S892" s="120"/>
      <c r="T892" s="121"/>
    </row>
    <row r="893" spans="1:20">
      <c r="A893" s="123" t="s">
        <v>121</v>
      </c>
      <c r="B893" s="124"/>
      <c r="C893" s="125" t="s">
        <v>118</v>
      </c>
      <c r="D893" s="250"/>
      <c r="E893" s="250"/>
      <c r="F893" s="250"/>
      <c r="G893" s="250"/>
      <c r="H893" s="250"/>
      <c r="I893" s="250"/>
      <c r="J893" s="250"/>
      <c r="K893" s="124"/>
      <c r="L893" s="124"/>
      <c r="M893" s="124"/>
      <c r="N893" s="124"/>
      <c r="O893" s="124"/>
      <c r="P893" s="124"/>
      <c r="Q893" s="124"/>
      <c r="R893" s="124"/>
      <c r="S893" s="124"/>
      <c r="T893" s="126"/>
    </row>
    <row r="894" spans="1:20" ht="16" thickBot="1">
      <c r="A894" s="127"/>
      <c r="B894" s="128"/>
      <c r="C894" s="129"/>
      <c r="D894" s="129"/>
      <c r="E894" s="129"/>
      <c r="F894" s="129"/>
      <c r="G894" s="129"/>
      <c r="H894" s="129"/>
      <c r="I894" s="129"/>
      <c r="J894" s="129"/>
      <c r="K894" s="129"/>
      <c r="L894" s="129"/>
      <c r="M894" s="128"/>
      <c r="N894" s="129"/>
      <c r="O894" s="129"/>
      <c r="P894" s="129"/>
      <c r="Q894" s="129"/>
      <c r="R894" s="129"/>
      <c r="S894" s="129"/>
      <c r="T894" s="130"/>
    </row>
    <row r="895" spans="1:20" ht="12.75" customHeight="1">
      <c r="A895" s="251" t="s">
        <v>122</v>
      </c>
      <c r="B895" s="253" t="s">
        <v>123</v>
      </c>
      <c r="C895" s="255" t="s">
        <v>124</v>
      </c>
      <c r="D895" s="256"/>
      <c r="E895" s="256"/>
      <c r="F895" s="257"/>
      <c r="G895" s="255" t="s">
        <v>125</v>
      </c>
      <c r="H895" s="256"/>
      <c r="I895" s="256"/>
      <c r="J895" s="257"/>
      <c r="K895" s="253" t="s">
        <v>126</v>
      </c>
      <c r="L895" s="253" t="s">
        <v>127</v>
      </c>
      <c r="M895" s="264" t="s">
        <v>128</v>
      </c>
      <c r="N895" s="266" t="s">
        <v>129</v>
      </c>
      <c r="O895" s="256"/>
      <c r="P895" s="256"/>
      <c r="Q895" s="267"/>
      <c r="R895" s="268" t="s">
        <v>130</v>
      </c>
      <c r="S895" s="131" t="s">
        <v>172</v>
      </c>
      <c r="T895" s="268" t="s">
        <v>132</v>
      </c>
    </row>
    <row r="896" spans="1:20" ht="16" thickBot="1">
      <c r="A896" s="252"/>
      <c r="B896" s="254"/>
      <c r="C896" s="258" t="s">
        <v>133</v>
      </c>
      <c r="D896" s="259"/>
      <c r="E896" s="258" t="s">
        <v>134</v>
      </c>
      <c r="F896" s="259"/>
      <c r="G896" s="258" t="s">
        <v>133</v>
      </c>
      <c r="H896" s="259"/>
      <c r="I896" s="258" t="s">
        <v>134</v>
      </c>
      <c r="J896" s="259"/>
      <c r="K896" s="254"/>
      <c r="L896" s="254"/>
      <c r="M896" s="265"/>
      <c r="N896" s="132">
        <v>1.5</v>
      </c>
      <c r="O896" s="133">
        <v>2</v>
      </c>
      <c r="P896" s="133">
        <v>3</v>
      </c>
      <c r="Q896" s="134">
        <v>4</v>
      </c>
      <c r="R896" s="269"/>
      <c r="S896" s="156">
        <v>15000</v>
      </c>
      <c r="T896" s="269"/>
    </row>
    <row r="897" spans="1:20">
      <c r="A897" s="135" t="s">
        <v>135</v>
      </c>
      <c r="B897" s="142"/>
      <c r="C897" s="137">
        <v>7</v>
      </c>
      <c r="D897" s="137">
        <v>0</v>
      </c>
      <c r="E897" s="137">
        <v>12</v>
      </c>
      <c r="F897" s="137">
        <v>0</v>
      </c>
      <c r="G897" s="137">
        <v>13</v>
      </c>
      <c r="H897" s="137">
        <v>0</v>
      </c>
      <c r="I897" s="137">
        <v>16</v>
      </c>
      <c r="J897" s="137">
        <v>0</v>
      </c>
      <c r="K897" s="138">
        <f>((((E897-C897)*60)+(F897-D897))/60)+((((I897-G897)*60)+(J897-H897))/60)</f>
        <v>8</v>
      </c>
      <c r="L897" s="138">
        <f>IF(K897=0,0,IF(OR(B897="H",B897="OFF"),K897,IF(B897="",8,0)))</f>
        <v>8</v>
      </c>
      <c r="M897" s="136">
        <f>IF(AND(B897="",K897&lt;=8),0,IF(AND(B897="",K897&gt;8),K897-L897,IF(OR(B897="H",B897="OFF"),L897,0)))</f>
        <v>0</v>
      </c>
      <c r="N897" s="139" t="str">
        <f>IF(M897=0,"",IF(AND(B897="",L897=8,M897&lt;=1),M897,IF(AND(M897&gt;1,B897=""),1,"")))</f>
        <v/>
      </c>
      <c r="O897" s="139" t="str">
        <f>IF(AND(B897="",M897&gt;1),M897-N897,IF(AND(B897="H",M897&lt;=5),M897,IF(AND(B897="OFF",M897&lt;=7),M897,IF(AND(B897="H",M897&gt;5),5,IF(AND(B897="OFF",M897&gt;7),7,"")))))</f>
        <v/>
      </c>
      <c r="P897" s="139" t="str">
        <f>IF(AND(B897="OFF",M897&gt;=8),1,IF(AND(B897="H",M897&gt;=6),1,""))</f>
        <v/>
      </c>
      <c r="Q897" s="139" t="str">
        <f>IF(AND(B897="H",M897&gt;=6),M897-6,IF(AND(B897="OFF",M897&gt;8),M897-8,""))</f>
        <v/>
      </c>
      <c r="R897" s="140">
        <f>(IF(N897="",0,(N897*$N$10)))+(IF(O897="",0,(O897*$O$10)))+(IF(P897="",0,(P897*$P$10)))+(IF(Q897="",0,(Q897*$Q$10)))</f>
        <v>0</v>
      </c>
      <c r="S897" s="141">
        <v>1</v>
      </c>
      <c r="T897" s="142"/>
    </row>
    <row r="898" spans="1:20">
      <c r="A898" s="135" t="s">
        <v>136</v>
      </c>
      <c r="B898" s="142"/>
      <c r="C898" s="137">
        <v>7</v>
      </c>
      <c r="D898" s="137">
        <v>0</v>
      </c>
      <c r="E898" s="137">
        <v>12</v>
      </c>
      <c r="F898" s="137">
        <v>0</v>
      </c>
      <c r="G898" s="137">
        <v>13</v>
      </c>
      <c r="H898" s="137">
        <v>0</v>
      </c>
      <c r="I898" s="137">
        <v>16</v>
      </c>
      <c r="J898" s="137">
        <v>0</v>
      </c>
      <c r="K898" s="138">
        <f>((((E898-C898)*60)+(F898-D898))/60)+((((I898-G898)*60)+(J898-H898))/60)</f>
        <v>8</v>
      </c>
      <c r="L898" s="138">
        <f t="shared" ref="L898:L927" si="189">IF(K898=0,0,IF(OR(B898="H",B898="OFF"),K898,IF(B898="",8,0)))</f>
        <v>8</v>
      </c>
      <c r="M898" s="136">
        <f t="shared" ref="M898:M925" si="190">IF(AND(B898="",K898&lt;=8),0,IF(AND(B898="",K898&gt;8),K898-L898,IF(OR(B898="H",B898="OFF"),L898,0)))</f>
        <v>0</v>
      </c>
      <c r="N898" s="139" t="str">
        <f>IF(M898=0,"",IF(AND(B898="",L898=8,M898&lt;=1),M898,IF(AND(M898&gt;1,B898=""),1,"")))</f>
        <v/>
      </c>
      <c r="O898" s="139" t="str">
        <f>IF(AND(B898="",M898&gt;1),M898-N898,IF(AND(B898="H",M898&lt;=5),M898,IF(AND(B898="OFF",M898&lt;=7),M898,IF(AND(B898="H",M898&gt;5),5,IF(AND(B898="OFF",M898&gt;7),7,"")))))</f>
        <v/>
      </c>
      <c r="P898" s="139" t="str">
        <f>IF(AND(B898="OFF",M898&gt;=8),1,IF(AND(B898="H",M898&gt;=6),1,""))</f>
        <v/>
      </c>
      <c r="Q898" s="139" t="str">
        <f>IF(AND(B898="H",M898&gt;=6),M898-6,IF(AND(B898="OFF",M898&gt;8),M898-8,""))</f>
        <v/>
      </c>
      <c r="R898" s="140">
        <f>(IF(N898="",0,(N898*$N$10)))+(IF(O898="",0,(O898*$O$10)))+(IF(P898="",0,(P898*$P$10)))+(IF(Q898="",0,(Q898*$Q$10)))</f>
        <v>0</v>
      </c>
      <c r="S898" s="141">
        <v>1</v>
      </c>
      <c r="T898" s="142"/>
    </row>
    <row r="899" spans="1:20">
      <c r="A899" s="135" t="s">
        <v>137</v>
      </c>
      <c r="B899" s="142"/>
      <c r="C899" s="137">
        <v>7</v>
      </c>
      <c r="D899" s="137">
        <v>0</v>
      </c>
      <c r="E899" s="137">
        <v>12</v>
      </c>
      <c r="F899" s="137">
        <v>0</v>
      </c>
      <c r="G899" s="137">
        <v>13</v>
      </c>
      <c r="H899" s="137">
        <v>0</v>
      </c>
      <c r="I899" s="137">
        <v>16</v>
      </c>
      <c r="J899" s="137">
        <v>0</v>
      </c>
      <c r="K899" s="138">
        <f t="shared" ref="K899:K927" si="191">((((E899-C899)*60)+(F899-D899))/60)+((((I899-G899)*60)+(J899-H899))/60)</f>
        <v>8</v>
      </c>
      <c r="L899" s="138">
        <f t="shared" si="189"/>
        <v>8</v>
      </c>
      <c r="M899" s="136">
        <f t="shared" si="190"/>
        <v>0</v>
      </c>
      <c r="N899" s="139" t="str">
        <f t="shared" ref="N899:N927" si="192">IF(M899=0,"",IF(AND(B899="",L899=8,M899&lt;=1),M899,IF(AND(M899&gt;1,B899=""),1,"")))</f>
        <v/>
      </c>
      <c r="O899" s="139" t="str">
        <f t="shared" ref="O899:O927" si="193">IF(AND(B899="",M899&gt;1),M899-N899,IF(AND(B899="H",M899&lt;=5),M899,IF(AND(B899="OFF",M899&lt;=7),M899,IF(AND(B899="H",M899&gt;5),5,IF(AND(B899="OFF",M899&gt;7),7,"")))))</f>
        <v/>
      </c>
      <c r="P899" s="139" t="str">
        <f t="shared" ref="P899:P927" si="194">IF(AND(B899="OFF",M899&gt;=8),1,IF(AND(B899="H",M899&gt;=6),1,""))</f>
        <v/>
      </c>
      <c r="Q899" s="139" t="str">
        <f t="shared" ref="Q899:Q927" si="195">IF(AND(B899="H",M899&gt;=6),M899-6,IF(AND(B899="OFF",M899&gt;8),M899-8,""))</f>
        <v/>
      </c>
      <c r="R899" s="140">
        <f t="shared" ref="R899:R927" si="196">(IF(N899="",0,(N899*$N$10)))+(IF(O899="",0,(O899*$O$10)))+(IF(P899="",0,(P899*$P$10)))+(IF(Q899="",0,(Q899*$Q$10)))</f>
        <v>0</v>
      </c>
      <c r="S899" s="141">
        <v>1</v>
      </c>
      <c r="T899" s="142"/>
    </row>
    <row r="900" spans="1:20">
      <c r="A900" s="135" t="s">
        <v>138</v>
      </c>
      <c r="B900" s="142"/>
      <c r="C900" s="137">
        <v>7</v>
      </c>
      <c r="D900" s="137">
        <v>0</v>
      </c>
      <c r="E900" s="137">
        <v>12</v>
      </c>
      <c r="F900" s="137">
        <v>0</v>
      </c>
      <c r="G900" s="137">
        <v>13</v>
      </c>
      <c r="H900" s="137">
        <v>0</v>
      </c>
      <c r="I900" s="137">
        <v>16</v>
      </c>
      <c r="J900" s="137">
        <v>0</v>
      </c>
      <c r="K900" s="138">
        <f t="shared" si="191"/>
        <v>8</v>
      </c>
      <c r="L900" s="138">
        <f t="shared" si="189"/>
        <v>8</v>
      </c>
      <c r="M900" s="136">
        <f t="shared" si="190"/>
        <v>0</v>
      </c>
      <c r="N900" s="139" t="str">
        <f t="shared" si="192"/>
        <v/>
      </c>
      <c r="O900" s="139" t="str">
        <f t="shared" si="193"/>
        <v/>
      </c>
      <c r="P900" s="139" t="str">
        <f t="shared" si="194"/>
        <v/>
      </c>
      <c r="Q900" s="139" t="str">
        <f t="shared" si="195"/>
        <v/>
      </c>
      <c r="R900" s="140">
        <f t="shared" si="196"/>
        <v>0</v>
      </c>
      <c r="S900" s="141">
        <v>1</v>
      </c>
      <c r="T900" s="142"/>
    </row>
    <row r="901" spans="1:20" s="168" customFormat="1">
      <c r="A901" s="160" t="s">
        <v>139</v>
      </c>
      <c r="B901" s="167" t="s">
        <v>140</v>
      </c>
      <c r="C901" s="162">
        <v>7</v>
      </c>
      <c r="D901" s="162">
        <v>0</v>
      </c>
      <c r="E901" s="162">
        <v>12</v>
      </c>
      <c r="F901" s="162">
        <v>0</v>
      </c>
      <c r="G901" s="162">
        <v>13</v>
      </c>
      <c r="H901" s="162">
        <v>0</v>
      </c>
      <c r="I901" s="162">
        <v>16</v>
      </c>
      <c r="J901" s="162">
        <v>0</v>
      </c>
      <c r="K901" s="163">
        <f t="shared" si="191"/>
        <v>8</v>
      </c>
      <c r="L901" s="163">
        <f t="shared" si="189"/>
        <v>8</v>
      </c>
      <c r="M901" s="161">
        <f t="shared" si="190"/>
        <v>8</v>
      </c>
      <c r="N901" s="164" t="str">
        <f t="shared" si="192"/>
        <v/>
      </c>
      <c r="O901" s="164">
        <f t="shared" si="193"/>
        <v>7</v>
      </c>
      <c r="P901" s="164">
        <f t="shared" si="194"/>
        <v>1</v>
      </c>
      <c r="Q901" s="164" t="str">
        <f t="shared" si="195"/>
        <v/>
      </c>
      <c r="R901" s="165">
        <f t="shared" si="196"/>
        <v>17</v>
      </c>
      <c r="S901" s="166">
        <v>1</v>
      </c>
      <c r="T901" s="167"/>
    </row>
    <row r="902" spans="1:20">
      <c r="A902" s="135" t="s">
        <v>141</v>
      </c>
      <c r="B902" s="142"/>
      <c r="C902" s="137">
        <v>7</v>
      </c>
      <c r="D902" s="137">
        <v>0</v>
      </c>
      <c r="E902" s="137">
        <v>12</v>
      </c>
      <c r="F902" s="137">
        <v>0</v>
      </c>
      <c r="G902" s="137">
        <v>13</v>
      </c>
      <c r="H902" s="137">
        <v>0</v>
      </c>
      <c r="I902" s="137">
        <v>16</v>
      </c>
      <c r="J902" s="137">
        <v>0</v>
      </c>
      <c r="K902" s="138">
        <f t="shared" si="191"/>
        <v>8</v>
      </c>
      <c r="L902" s="138">
        <f t="shared" si="189"/>
        <v>8</v>
      </c>
      <c r="M902" s="136">
        <f t="shared" si="190"/>
        <v>0</v>
      </c>
      <c r="N902" s="139" t="str">
        <f t="shared" si="192"/>
        <v/>
      </c>
      <c r="O902" s="139" t="str">
        <f t="shared" si="193"/>
        <v/>
      </c>
      <c r="P902" s="139" t="str">
        <f t="shared" si="194"/>
        <v/>
      </c>
      <c r="Q902" s="139" t="str">
        <f t="shared" si="195"/>
        <v/>
      </c>
      <c r="R902" s="140">
        <f t="shared" si="196"/>
        <v>0</v>
      </c>
      <c r="S902" s="141">
        <v>1</v>
      </c>
      <c r="T902" s="142"/>
    </row>
    <row r="903" spans="1:20">
      <c r="A903" s="135" t="s">
        <v>142</v>
      </c>
      <c r="B903" s="142" t="s">
        <v>140</v>
      </c>
      <c r="C903" s="137"/>
      <c r="D903" s="137"/>
      <c r="E903" s="137"/>
      <c r="F903" s="137"/>
      <c r="G903" s="137"/>
      <c r="H903" s="137"/>
      <c r="I903" s="137"/>
      <c r="J903" s="137"/>
      <c r="K903" s="138">
        <f t="shared" si="191"/>
        <v>0</v>
      </c>
      <c r="L903" s="138">
        <f t="shared" si="189"/>
        <v>0</v>
      </c>
      <c r="M903" s="136">
        <f t="shared" si="190"/>
        <v>0</v>
      </c>
      <c r="N903" s="139" t="str">
        <f t="shared" si="192"/>
        <v/>
      </c>
      <c r="O903" s="139">
        <f t="shared" si="193"/>
        <v>0</v>
      </c>
      <c r="P903" s="139" t="str">
        <f t="shared" si="194"/>
        <v/>
      </c>
      <c r="Q903" s="139" t="str">
        <f t="shared" si="195"/>
        <v/>
      </c>
      <c r="R903" s="140">
        <f t="shared" si="196"/>
        <v>0</v>
      </c>
      <c r="S903" s="141"/>
      <c r="T903" s="142"/>
    </row>
    <row r="904" spans="1:20">
      <c r="A904" s="135" t="s">
        <v>143</v>
      </c>
      <c r="B904" s="142" t="s">
        <v>193</v>
      </c>
      <c r="C904" s="137"/>
      <c r="D904" s="137"/>
      <c r="E904" s="137"/>
      <c r="F904" s="137"/>
      <c r="G904" s="137"/>
      <c r="H904" s="137"/>
      <c r="I904" s="137"/>
      <c r="J904" s="137"/>
      <c r="K904" s="138">
        <f t="shared" si="191"/>
        <v>0</v>
      </c>
      <c r="L904" s="138">
        <f t="shared" si="189"/>
        <v>0</v>
      </c>
      <c r="M904" s="136">
        <f t="shared" si="190"/>
        <v>0</v>
      </c>
      <c r="N904" s="139" t="str">
        <f t="shared" si="192"/>
        <v/>
      </c>
      <c r="O904" s="139" t="str">
        <f t="shared" si="193"/>
        <v/>
      </c>
      <c r="P904" s="139" t="str">
        <f t="shared" si="194"/>
        <v/>
      </c>
      <c r="Q904" s="139" t="str">
        <f t="shared" si="195"/>
        <v/>
      </c>
      <c r="R904" s="140">
        <f t="shared" si="196"/>
        <v>0</v>
      </c>
      <c r="S904" s="141"/>
      <c r="T904" s="142"/>
    </row>
    <row r="905" spans="1:20">
      <c r="A905" s="135" t="s">
        <v>144</v>
      </c>
      <c r="B905" s="142" t="s">
        <v>193</v>
      </c>
      <c r="C905" s="137"/>
      <c r="D905" s="137"/>
      <c r="E905" s="137"/>
      <c r="F905" s="137"/>
      <c r="G905" s="137"/>
      <c r="H905" s="137"/>
      <c r="I905" s="137"/>
      <c r="J905" s="137"/>
      <c r="K905" s="138">
        <f t="shared" si="191"/>
        <v>0</v>
      </c>
      <c r="L905" s="138">
        <f t="shared" si="189"/>
        <v>0</v>
      </c>
      <c r="M905" s="136">
        <f t="shared" si="190"/>
        <v>0</v>
      </c>
      <c r="N905" s="139" t="str">
        <f t="shared" si="192"/>
        <v/>
      </c>
      <c r="O905" s="139" t="str">
        <f t="shared" si="193"/>
        <v/>
      </c>
      <c r="P905" s="139" t="str">
        <f t="shared" si="194"/>
        <v/>
      </c>
      <c r="Q905" s="139" t="str">
        <f t="shared" si="195"/>
        <v/>
      </c>
      <c r="R905" s="140">
        <f t="shared" si="196"/>
        <v>0</v>
      </c>
      <c r="S905" s="141"/>
      <c r="T905" s="142"/>
    </row>
    <row r="906" spans="1:20">
      <c r="A906" s="135" t="s">
        <v>145</v>
      </c>
      <c r="B906" s="142"/>
      <c r="C906" s="137">
        <v>7</v>
      </c>
      <c r="D906" s="137">
        <v>0</v>
      </c>
      <c r="E906" s="137">
        <v>12</v>
      </c>
      <c r="F906" s="137">
        <v>0</v>
      </c>
      <c r="G906" s="137">
        <v>13</v>
      </c>
      <c r="H906" s="137">
        <v>0</v>
      </c>
      <c r="I906" s="137">
        <v>16</v>
      </c>
      <c r="J906" s="137">
        <v>0</v>
      </c>
      <c r="K906" s="138">
        <f t="shared" si="191"/>
        <v>8</v>
      </c>
      <c r="L906" s="138">
        <f t="shared" si="189"/>
        <v>8</v>
      </c>
      <c r="M906" s="136">
        <f t="shared" si="190"/>
        <v>0</v>
      </c>
      <c r="N906" s="139" t="str">
        <f t="shared" si="192"/>
        <v/>
      </c>
      <c r="O906" s="139" t="str">
        <f t="shared" si="193"/>
        <v/>
      </c>
      <c r="P906" s="139" t="str">
        <f t="shared" si="194"/>
        <v/>
      </c>
      <c r="Q906" s="139" t="str">
        <f t="shared" si="195"/>
        <v/>
      </c>
      <c r="R906" s="140">
        <f t="shared" si="196"/>
        <v>0</v>
      </c>
      <c r="S906" s="141">
        <v>1</v>
      </c>
      <c r="T906" s="142"/>
    </row>
    <row r="907" spans="1:20">
      <c r="A907" s="135" t="s">
        <v>146</v>
      </c>
      <c r="B907" s="142"/>
      <c r="C907" s="137">
        <v>7</v>
      </c>
      <c r="D907" s="137">
        <v>0</v>
      </c>
      <c r="E907" s="137">
        <v>12</v>
      </c>
      <c r="F907" s="137">
        <v>0</v>
      </c>
      <c r="G907" s="137">
        <v>13</v>
      </c>
      <c r="H907" s="137">
        <v>0</v>
      </c>
      <c r="I907" s="137">
        <v>16</v>
      </c>
      <c r="J907" s="137">
        <v>0</v>
      </c>
      <c r="K907" s="138">
        <f t="shared" si="191"/>
        <v>8</v>
      </c>
      <c r="L907" s="138">
        <f t="shared" si="189"/>
        <v>8</v>
      </c>
      <c r="M907" s="136">
        <f t="shared" si="190"/>
        <v>0</v>
      </c>
      <c r="N907" s="139" t="str">
        <f t="shared" si="192"/>
        <v/>
      </c>
      <c r="O907" s="139" t="str">
        <f t="shared" si="193"/>
        <v/>
      </c>
      <c r="P907" s="139" t="str">
        <f t="shared" si="194"/>
        <v/>
      </c>
      <c r="Q907" s="139" t="str">
        <f t="shared" si="195"/>
        <v/>
      </c>
      <c r="R907" s="140">
        <f t="shared" si="196"/>
        <v>0</v>
      </c>
      <c r="S907" s="141">
        <v>1</v>
      </c>
      <c r="T907" s="142"/>
    </row>
    <row r="908" spans="1:20">
      <c r="A908" s="135" t="s">
        <v>147</v>
      </c>
      <c r="B908" s="142" t="s">
        <v>140</v>
      </c>
      <c r="C908" s="137"/>
      <c r="D908" s="137"/>
      <c r="E908" s="137"/>
      <c r="F908" s="137"/>
      <c r="G908" s="137"/>
      <c r="H908" s="137"/>
      <c r="I908" s="137"/>
      <c r="J908" s="137"/>
      <c r="K908" s="138">
        <f t="shared" si="191"/>
        <v>0</v>
      </c>
      <c r="L908" s="138">
        <f t="shared" si="189"/>
        <v>0</v>
      </c>
      <c r="M908" s="136">
        <f t="shared" si="190"/>
        <v>0</v>
      </c>
      <c r="N908" s="139" t="str">
        <f t="shared" si="192"/>
        <v/>
      </c>
      <c r="O908" s="139">
        <f t="shared" si="193"/>
        <v>0</v>
      </c>
      <c r="P908" s="139" t="str">
        <f t="shared" si="194"/>
        <v/>
      </c>
      <c r="Q908" s="139" t="str">
        <f t="shared" si="195"/>
        <v/>
      </c>
      <c r="R908" s="140">
        <f t="shared" si="196"/>
        <v>0</v>
      </c>
      <c r="S908" s="141"/>
      <c r="T908" s="142"/>
    </row>
    <row r="909" spans="1:20">
      <c r="A909" s="135" t="s">
        <v>148</v>
      </c>
      <c r="B909" s="142" t="s">
        <v>140</v>
      </c>
      <c r="C909" s="137"/>
      <c r="D909" s="137"/>
      <c r="E909" s="137"/>
      <c r="F909" s="137"/>
      <c r="G909" s="137"/>
      <c r="H909" s="137"/>
      <c r="I909" s="137"/>
      <c r="J909" s="137"/>
      <c r="K909" s="138">
        <f t="shared" si="191"/>
        <v>0</v>
      </c>
      <c r="L909" s="138">
        <f t="shared" si="189"/>
        <v>0</v>
      </c>
      <c r="M909" s="136">
        <f t="shared" si="190"/>
        <v>0</v>
      </c>
      <c r="N909" s="139" t="str">
        <f t="shared" si="192"/>
        <v/>
      </c>
      <c r="O909" s="139">
        <f t="shared" si="193"/>
        <v>0</v>
      </c>
      <c r="P909" s="139" t="str">
        <f t="shared" si="194"/>
        <v/>
      </c>
      <c r="Q909" s="139" t="str">
        <f t="shared" si="195"/>
        <v/>
      </c>
      <c r="R909" s="140">
        <f t="shared" si="196"/>
        <v>0</v>
      </c>
      <c r="S909" s="141"/>
      <c r="T909" s="142"/>
    </row>
    <row r="910" spans="1:20" s="168" customFormat="1">
      <c r="A910" s="160" t="s">
        <v>149</v>
      </c>
      <c r="B910" s="167" t="s">
        <v>140</v>
      </c>
      <c r="C910" s="162">
        <v>7</v>
      </c>
      <c r="D910" s="162">
        <v>0</v>
      </c>
      <c r="E910" s="162">
        <v>12</v>
      </c>
      <c r="F910" s="162">
        <v>0</v>
      </c>
      <c r="G910" s="162">
        <v>13</v>
      </c>
      <c r="H910" s="162">
        <v>0</v>
      </c>
      <c r="I910" s="162">
        <v>16</v>
      </c>
      <c r="J910" s="162">
        <v>0</v>
      </c>
      <c r="K910" s="163">
        <f t="shared" si="191"/>
        <v>8</v>
      </c>
      <c r="L910" s="163">
        <f t="shared" si="189"/>
        <v>8</v>
      </c>
      <c r="M910" s="161">
        <f t="shared" si="190"/>
        <v>8</v>
      </c>
      <c r="N910" s="164" t="str">
        <f t="shared" si="192"/>
        <v/>
      </c>
      <c r="O910" s="164">
        <f t="shared" si="193"/>
        <v>7</v>
      </c>
      <c r="P910" s="164">
        <f t="shared" si="194"/>
        <v>1</v>
      </c>
      <c r="Q910" s="164" t="str">
        <f t="shared" si="195"/>
        <v/>
      </c>
      <c r="R910" s="165">
        <f t="shared" si="196"/>
        <v>17</v>
      </c>
      <c r="S910" s="166">
        <v>1</v>
      </c>
      <c r="T910" s="167"/>
    </row>
    <row r="911" spans="1:20">
      <c r="A911" s="135" t="s">
        <v>150</v>
      </c>
      <c r="B911" s="142"/>
      <c r="C911" s="137">
        <v>7</v>
      </c>
      <c r="D911" s="137">
        <v>0</v>
      </c>
      <c r="E911" s="137">
        <v>12</v>
      </c>
      <c r="F911" s="137">
        <v>0</v>
      </c>
      <c r="G911" s="137">
        <v>13</v>
      </c>
      <c r="H911" s="137">
        <v>0</v>
      </c>
      <c r="I911" s="137">
        <v>16</v>
      </c>
      <c r="J911" s="137">
        <v>0</v>
      </c>
      <c r="K911" s="138">
        <f t="shared" si="191"/>
        <v>8</v>
      </c>
      <c r="L911" s="138">
        <f t="shared" si="189"/>
        <v>8</v>
      </c>
      <c r="M911" s="136">
        <f t="shared" si="190"/>
        <v>0</v>
      </c>
      <c r="N911" s="139" t="str">
        <f t="shared" si="192"/>
        <v/>
      </c>
      <c r="O911" s="139" t="str">
        <f t="shared" si="193"/>
        <v/>
      </c>
      <c r="P911" s="139" t="str">
        <f t="shared" si="194"/>
        <v/>
      </c>
      <c r="Q911" s="139" t="str">
        <f t="shared" si="195"/>
        <v/>
      </c>
      <c r="R911" s="140">
        <f t="shared" si="196"/>
        <v>0</v>
      </c>
      <c r="S911" s="141">
        <v>1</v>
      </c>
      <c r="T911" s="142"/>
    </row>
    <row r="912" spans="1:20">
      <c r="A912" s="135" t="s">
        <v>151</v>
      </c>
      <c r="B912" s="142"/>
      <c r="C912" s="137">
        <v>7</v>
      </c>
      <c r="D912" s="137">
        <v>0</v>
      </c>
      <c r="E912" s="137">
        <v>12</v>
      </c>
      <c r="F912" s="137">
        <v>0</v>
      </c>
      <c r="G912" s="137">
        <v>13</v>
      </c>
      <c r="H912" s="137">
        <v>0</v>
      </c>
      <c r="I912" s="137">
        <v>16</v>
      </c>
      <c r="J912" s="137">
        <v>0</v>
      </c>
      <c r="K912" s="138">
        <f t="shared" si="191"/>
        <v>8</v>
      </c>
      <c r="L912" s="138">
        <f t="shared" si="189"/>
        <v>8</v>
      </c>
      <c r="M912" s="136">
        <f t="shared" si="190"/>
        <v>0</v>
      </c>
      <c r="N912" s="139" t="str">
        <f t="shared" si="192"/>
        <v/>
      </c>
      <c r="O912" s="139" t="str">
        <f t="shared" si="193"/>
        <v/>
      </c>
      <c r="P912" s="139" t="str">
        <f t="shared" si="194"/>
        <v/>
      </c>
      <c r="Q912" s="139" t="str">
        <f t="shared" si="195"/>
        <v/>
      </c>
      <c r="R912" s="140">
        <f t="shared" si="196"/>
        <v>0</v>
      </c>
      <c r="S912" s="141">
        <v>1</v>
      </c>
      <c r="T912" s="142"/>
    </row>
    <row r="913" spans="1:20">
      <c r="A913" s="135" t="s">
        <v>152</v>
      </c>
      <c r="B913" s="142"/>
      <c r="C913" s="137">
        <v>7</v>
      </c>
      <c r="D913" s="137">
        <v>0</v>
      </c>
      <c r="E913" s="137">
        <v>12</v>
      </c>
      <c r="F913" s="137">
        <v>0</v>
      </c>
      <c r="G913" s="137">
        <v>13</v>
      </c>
      <c r="H913" s="137">
        <v>0</v>
      </c>
      <c r="I913" s="137">
        <v>16</v>
      </c>
      <c r="J913" s="137">
        <v>0</v>
      </c>
      <c r="K913" s="138">
        <f t="shared" si="191"/>
        <v>8</v>
      </c>
      <c r="L913" s="138">
        <f t="shared" si="189"/>
        <v>8</v>
      </c>
      <c r="M913" s="136">
        <f t="shared" si="190"/>
        <v>0</v>
      </c>
      <c r="N913" s="139" t="str">
        <f t="shared" si="192"/>
        <v/>
      </c>
      <c r="O913" s="139" t="str">
        <f t="shared" si="193"/>
        <v/>
      </c>
      <c r="P913" s="139" t="str">
        <f t="shared" si="194"/>
        <v/>
      </c>
      <c r="Q913" s="139" t="str">
        <f t="shared" si="195"/>
        <v/>
      </c>
      <c r="R913" s="140">
        <f t="shared" si="196"/>
        <v>0</v>
      </c>
      <c r="S913" s="141">
        <v>1</v>
      </c>
      <c r="T913" s="142"/>
    </row>
    <row r="914" spans="1:20">
      <c r="A914" s="135" t="s">
        <v>153</v>
      </c>
      <c r="B914" s="142"/>
      <c r="C914" s="137">
        <v>7</v>
      </c>
      <c r="D914" s="137">
        <v>0</v>
      </c>
      <c r="E914" s="137">
        <v>12</v>
      </c>
      <c r="F914" s="137">
        <v>0</v>
      </c>
      <c r="G914" s="137">
        <v>13</v>
      </c>
      <c r="H914" s="137">
        <v>0</v>
      </c>
      <c r="I914" s="137">
        <v>16</v>
      </c>
      <c r="J914" s="137">
        <v>0</v>
      </c>
      <c r="K914" s="138">
        <f t="shared" si="191"/>
        <v>8</v>
      </c>
      <c r="L914" s="138">
        <f t="shared" si="189"/>
        <v>8</v>
      </c>
      <c r="M914" s="136">
        <f t="shared" si="190"/>
        <v>0</v>
      </c>
      <c r="N914" s="139" t="str">
        <f t="shared" si="192"/>
        <v/>
      </c>
      <c r="O914" s="139" t="str">
        <f t="shared" si="193"/>
        <v/>
      </c>
      <c r="P914" s="139" t="str">
        <f t="shared" si="194"/>
        <v/>
      </c>
      <c r="Q914" s="139" t="str">
        <f t="shared" si="195"/>
        <v/>
      </c>
      <c r="R914" s="140">
        <f t="shared" si="196"/>
        <v>0</v>
      </c>
      <c r="S914" s="141">
        <v>1</v>
      </c>
      <c r="T914" s="142"/>
    </row>
    <row r="915" spans="1:20">
      <c r="A915" s="135" t="s">
        <v>154</v>
      </c>
      <c r="B915" s="142"/>
      <c r="C915" s="137">
        <v>7</v>
      </c>
      <c r="D915" s="137">
        <v>0</v>
      </c>
      <c r="E915" s="137">
        <v>12</v>
      </c>
      <c r="F915" s="137">
        <v>0</v>
      </c>
      <c r="G915" s="137">
        <v>13</v>
      </c>
      <c r="H915" s="137">
        <v>0</v>
      </c>
      <c r="I915" s="137">
        <v>16</v>
      </c>
      <c r="J915" s="137">
        <v>0</v>
      </c>
      <c r="K915" s="138">
        <f t="shared" si="191"/>
        <v>8</v>
      </c>
      <c r="L915" s="138">
        <f t="shared" si="189"/>
        <v>8</v>
      </c>
      <c r="M915" s="136">
        <f t="shared" si="190"/>
        <v>0</v>
      </c>
      <c r="N915" s="139" t="str">
        <f t="shared" si="192"/>
        <v/>
      </c>
      <c r="O915" s="139" t="str">
        <f t="shared" si="193"/>
        <v/>
      </c>
      <c r="P915" s="139" t="str">
        <f t="shared" si="194"/>
        <v/>
      </c>
      <c r="Q915" s="139" t="str">
        <f t="shared" si="195"/>
        <v/>
      </c>
      <c r="R915" s="140">
        <f t="shared" si="196"/>
        <v>0</v>
      </c>
      <c r="S915" s="141">
        <v>1</v>
      </c>
      <c r="T915" s="142"/>
    </row>
    <row r="916" spans="1:20">
      <c r="A916" s="135" t="s">
        <v>155</v>
      </c>
      <c r="B916" s="142" t="s">
        <v>140</v>
      </c>
      <c r="C916" s="137"/>
      <c r="D916" s="137"/>
      <c r="E916" s="137"/>
      <c r="F916" s="137"/>
      <c r="G916" s="137"/>
      <c r="H916" s="137"/>
      <c r="I916" s="137"/>
      <c r="J916" s="137"/>
      <c r="K916" s="138">
        <f t="shared" si="191"/>
        <v>0</v>
      </c>
      <c r="L916" s="138">
        <f t="shared" si="189"/>
        <v>0</v>
      </c>
      <c r="M916" s="136">
        <f t="shared" si="190"/>
        <v>0</v>
      </c>
      <c r="N916" s="139" t="str">
        <f t="shared" si="192"/>
        <v/>
      </c>
      <c r="O916" s="139">
        <f t="shared" si="193"/>
        <v>0</v>
      </c>
      <c r="P916" s="139" t="str">
        <f t="shared" si="194"/>
        <v/>
      </c>
      <c r="Q916" s="139" t="str">
        <f t="shared" si="195"/>
        <v/>
      </c>
      <c r="R916" s="140">
        <f t="shared" si="196"/>
        <v>0</v>
      </c>
      <c r="S916" s="141"/>
      <c r="T916" s="142"/>
    </row>
    <row r="917" spans="1:20">
      <c r="A917" s="135" t="s">
        <v>156</v>
      </c>
      <c r="B917" s="142"/>
      <c r="C917" s="137">
        <v>7</v>
      </c>
      <c r="D917" s="137">
        <v>0</v>
      </c>
      <c r="E917" s="137">
        <v>12</v>
      </c>
      <c r="F917" s="137">
        <v>0</v>
      </c>
      <c r="G917" s="137">
        <v>13</v>
      </c>
      <c r="H917" s="137">
        <v>0</v>
      </c>
      <c r="I917" s="137">
        <v>16</v>
      </c>
      <c r="J917" s="137">
        <v>0</v>
      </c>
      <c r="K917" s="138">
        <f t="shared" si="191"/>
        <v>8</v>
      </c>
      <c r="L917" s="138">
        <f t="shared" si="189"/>
        <v>8</v>
      </c>
      <c r="M917" s="136">
        <f t="shared" si="190"/>
        <v>0</v>
      </c>
      <c r="N917" s="139" t="str">
        <f t="shared" si="192"/>
        <v/>
      </c>
      <c r="O917" s="139" t="str">
        <f t="shared" si="193"/>
        <v/>
      </c>
      <c r="P917" s="139" t="str">
        <f t="shared" si="194"/>
        <v/>
      </c>
      <c r="Q917" s="139" t="str">
        <f t="shared" si="195"/>
        <v/>
      </c>
      <c r="R917" s="140">
        <f t="shared" si="196"/>
        <v>0</v>
      </c>
      <c r="S917" s="141">
        <v>1</v>
      </c>
      <c r="T917" s="142"/>
    </row>
    <row r="918" spans="1:20">
      <c r="A918" s="135" t="s">
        <v>157</v>
      </c>
      <c r="B918" s="142"/>
      <c r="C918" s="137">
        <v>7</v>
      </c>
      <c r="D918" s="137">
        <v>0</v>
      </c>
      <c r="E918" s="137">
        <v>12</v>
      </c>
      <c r="F918" s="137">
        <v>0</v>
      </c>
      <c r="G918" s="137">
        <v>13</v>
      </c>
      <c r="H918" s="137">
        <v>0</v>
      </c>
      <c r="I918" s="137">
        <v>16</v>
      </c>
      <c r="J918" s="137">
        <v>0</v>
      </c>
      <c r="K918" s="138">
        <f t="shared" si="191"/>
        <v>8</v>
      </c>
      <c r="L918" s="138">
        <f t="shared" si="189"/>
        <v>8</v>
      </c>
      <c r="M918" s="136">
        <f t="shared" si="190"/>
        <v>0</v>
      </c>
      <c r="N918" s="139" t="str">
        <f t="shared" si="192"/>
        <v/>
      </c>
      <c r="O918" s="139" t="str">
        <f t="shared" si="193"/>
        <v/>
      </c>
      <c r="P918" s="139" t="str">
        <f t="shared" si="194"/>
        <v/>
      </c>
      <c r="Q918" s="139" t="str">
        <f t="shared" si="195"/>
        <v/>
      </c>
      <c r="R918" s="140">
        <f t="shared" si="196"/>
        <v>0</v>
      </c>
      <c r="S918" s="141">
        <v>1</v>
      </c>
      <c r="T918" s="142"/>
    </row>
    <row r="919" spans="1:20">
      <c r="A919" s="135" t="s">
        <v>158</v>
      </c>
      <c r="B919" s="142"/>
      <c r="C919" s="137">
        <v>7</v>
      </c>
      <c r="D919" s="137">
        <v>0</v>
      </c>
      <c r="E919" s="137">
        <v>12</v>
      </c>
      <c r="F919" s="137">
        <v>0</v>
      </c>
      <c r="G919" s="137">
        <v>13</v>
      </c>
      <c r="H919" s="137">
        <v>0</v>
      </c>
      <c r="I919" s="137">
        <v>16</v>
      </c>
      <c r="J919" s="137">
        <v>0</v>
      </c>
      <c r="K919" s="138">
        <f t="shared" si="191"/>
        <v>8</v>
      </c>
      <c r="L919" s="138">
        <f t="shared" si="189"/>
        <v>8</v>
      </c>
      <c r="M919" s="136">
        <f t="shared" si="190"/>
        <v>0</v>
      </c>
      <c r="N919" s="139" t="str">
        <f t="shared" si="192"/>
        <v/>
      </c>
      <c r="O919" s="139" t="str">
        <f t="shared" si="193"/>
        <v/>
      </c>
      <c r="P919" s="139" t="str">
        <f t="shared" si="194"/>
        <v/>
      </c>
      <c r="Q919" s="139" t="str">
        <f t="shared" si="195"/>
        <v/>
      </c>
      <c r="R919" s="140">
        <f t="shared" si="196"/>
        <v>0</v>
      </c>
      <c r="S919" s="141">
        <v>1</v>
      </c>
      <c r="T919" s="142"/>
    </row>
    <row r="920" spans="1:20">
      <c r="A920" s="135" t="s">
        <v>159</v>
      </c>
      <c r="B920" s="142"/>
      <c r="C920" s="137">
        <v>7</v>
      </c>
      <c r="D920" s="137">
        <v>0</v>
      </c>
      <c r="E920" s="137">
        <v>12</v>
      </c>
      <c r="F920" s="137">
        <v>0</v>
      </c>
      <c r="G920" s="137">
        <v>13</v>
      </c>
      <c r="H920" s="137">
        <v>0</v>
      </c>
      <c r="I920" s="137">
        <v>16</v>
      </c>
      <c r="J920" s="137">
        <v>0</v>
      </c>
      <c r="K920" s="138">
        <f t="shared" si="191"/>
        <v>8</v>
      </c>
      <c r="L920" s="138">
        <f t="shared" si="189"/>
        <v>8</v>
      </c>
      <c r="M920" s="136">
        <f t="shared" si="190"/>
        <v>0</v>
      </c>
      <c r="N920" s="139" t="str">
        <f t="shared" si="192"/>
        <v/>
      </c>
      <c r="O920" s="139" t="str">
        <f t="shared" si="193"/>
        <v/>
      </c>
      <c r="P920" s="139" t="str">
        <f t="shared" si="194"/>
        <v/>
      </c>
      <c r="Q920" s="139" t="str">
        <f t="shared" si="195"/>
        <v/>
      </c>
      <c r="R920" s="140">
        <f t="shared" si="196"/>
        <v>0</v>
      </c>
      <c r="S920" s="141">
        <v>1</v>
      </c>
      <c r="T920" s="142"/>
    </row>
    <row r="921" spans="1:20" s="168" customFormat="1">
      <c r="A921" s="160" t="s">
        <v>160</v>
      </c>
      <c r="B921" s="167"/>
      <c r="C921" s="162">
        <v>7</v>
      </c>
      <c r="D921" s="162">
        <v>0</v>
      </c>
      <c r="E921" s="162">
        <v>12</v>
      </c>
      <c r="F921" s="162">
        <v>0</v>
      </c>
      <c r="G921" s="162">
        <v>13</v>
      </c>
      <c r="H921" s="162">
        <v>0</v>
      </c>
      <c r="I921" s="162">
        <v>19</v>
      </c>
      <c r="J921" s="162">
        <v>0</v>
      </c>
      <c r="K921" s="163">
        <f t="shared" si="191"/>
        <v>11</v>
      </c>
      <c r="L921" s="163">
        <f t="shared" si="189"/>
        <v>8</v>
      </c>
      <c r="M921" s="161">
        <f t="shared" si="190"/>
        <v>3</v>
      </c>
      <c r="N921" s="164">
        <f t="shared" si="192"/>
        <v>1</v>
      </c>
      <c r="O921" s="164">
        <f t="shared" si="193"/>
        <v>2</v>
      </c>
      <c r="P921" s="164" t="str">
        <f t="shared" si="194"/>
        <v/>
      </c>
      <c r="Q921" s="164" t="str">
        <f t="shared" si="195"/>
        <v/>
      </c>
      <c r="R921" s="165">
        <f t="shared" si="196"/>
        <v>5.5</v>
      </c>
      <c r="S921" s="166">
        <v>1</v>
      </c>
      <c r="T921" s="167"/>
    </row>
    <row r="922" spans="1:20">
      <c r="A922" s="135" t="s">
        <v>161</v>
      </c>
      <c r="B922" s="142"/>
      <c r="C922" s="137">
        <v>7</v>
      </c>
      <c r="D922" s="137">
        <v>0</v>
      </c>
      <c r="E922" s="137">
        <v>12</v>
      </c>
      <c r="F922" s="137">
        <v>0</v>
      </c>
      <c r="G922" s="137">
        <v>13</v>
      </c>
      <c r="H922" s="137">
        <v>0</v>
      </c>
      <c r="I922" s="137">
        <v>16</v>
      </c>
      <c r="J922" s="137">
        <v>0</v>
      </c>
      <c r="K922" s="138">
        <f t="shared" si="191"/>
        <v>8</v>
      </c>
      <c r="L922" s="138">
        <f t="shared" si="189"/>
        <v>8</v>
      </c>
      <c r="M922" s="136">
        <f t="shared" si="190"/>
        <v>0</v>
      </c>
      <c r="N922" s="139" t="str">
        <f t="shared" si="192"/>
        <v/>
      </c>
      <c r="O922" s="139" t="str">
        <f t="shared" si="193"/>
        <v/>
      </c>
      <c r="P922" s="139" t="str">
        <f t="shared" si="194"/>
        <v/>
      </c>
      <c r="Q922" s="139" t="str">
        <f t="shared" si="195"/>
        <v/>
      </c>
      <c r="R922" s="140">
        <f t="shared" si="196"/>
        <v>0</v>
      </c>
      <c r="S922" s="141">
        <v>1</v>
      </c>
      <c r="T922" s="142"/>
    </row>
    <row r="923" spans="1:20">
      <c r="A923" s="135" t="s">
        <v>162</v>
      </c>
      <c r="B923" s="142" t="s">
        <v>140</v>
      </c>
      <c r="C923" s="137"/>
      <c r="D923" s="137"/>
      <c r="E923" s="137"/>
      <c r="F923" s="137"/>
      <c r="G923" s="137"/>
      <c r="H923" s="137"/>
      <c r="I923" s="137"/>
      <c r="J923" s="137"/>
      <c r="K923" s="138">
        <f t="shared" si="191"/>
        <v>0</v>
      </c>
      <c r="L923" s="138">
        <f t="shared" si="189"/>
        <v>0</v>
      </c>
      <c r="M923" s="136">
        <f t="shared" si="190"/>
        <v>0</v>
      </c>
      <c r="N923" s="139" t="str">
        <f t="shared" si="192"/>
        <v/>
      </c>
      <c r="O923" s="139">
        <f t="shared" si="193"/>
        <v>0</v>
      </c>
      <c r="P923" s="139" t="str">
        <f t="shared" si="194"/>
        <v/>
      </c>
      <c r="Q923" s="139" t="str">
        <f t="shared" si="195"/>
        <v/>
      </c>
      <c r="R923" s="140">
        <f t="shared" si="196"/>
        <v>0</v>
      </c>
      <c r="S923" s="141"/>
      <c r="T923" s="142"/>
    </row>
    <row r="924" spans="1:20">
      <c r="A924" s="135" t="s">
        <v>163</v>
      </c>
      <c r="B924" s="142" t="s">
        <v>140</v>
      </c>
      <c r="C924" s="137"/>
      <c r="D924" s="137"/>
      <c r="E924" s="137"/>
      <c r="F924" s="137"/>
      <c r="G924" s="137"/>
      <c r="H924" s="137"/>
      <c r="I924" s="137"/>
      <c r="J924" s="137"/>
      <c r="K924" s="138">
        <f t="shared" si="191"/>
        <v>0</v>
      </c>
      <c r="L924" s="138">
        <f t="shared" si="189"/>
        <v>0</v>
      </c>
      <c r="M924" s="136">
        <f t="shared" si="190"/>
        <v>0</v>
      </c>
      <c r="N924" s="139" t="str">
        <f t="shared" si="192"/>
        <v/>
      </c>
      <c r="O924" s="139">
        <f t="shared" si="193"/>
        <v>0</v>
      </c>
      <c r="P924" s="139" t="str">
        <f t="shared" si="194"/>
        <v/>
      </c>
      <c r="Q924" s="139" t="str">
        <f t="shared" si="195"/>
        <v/>
      </c>
      <c r="R924" s="140">
        <f t="shared" si="196"/>
        <v>0</v>
      </c>
      <c r="S924" s="141"/>
      <c r="T924" s="142"/>
    </row>
    <row r="925" spans="1:20">
      <c r="A925" s="135" t="s">
        <v>164</v>
      </c>
      <c r="B925" s="142"/>
      <c r="C925" s="137">
        <v>7</v>
      </c>
      <c r="D925" s="137">
        <v>0</v>
      </c>
      <c r="E925" s="137">
        <v>12</v>
      </c>
      <c r="F925" s="137">
        <v>0</v>
      </c>
      <c r="G925" s="137">
        <v>13</v>
      </c>
      <c r="H925" s="137">
        <v>0</v>
      </c>
      <c r="I925" s="137">
        <v>16</v>
      </c>
      <c r="J925" s="137">
        <v>0</v>
      </c>
      <c r="K925" s="138">
        <f t="shared" si="191"/>
        <v>8</v>
      </c>
      <c r="L925" s="138">
        <f t="shared" si="189"/>
        <v>8</v>
      </c>
      <c r="M925" s="136">
        <f t="shared" si="190"/>
        <v>0</v>
      </c>
      <c r="N925" s="139" t="str">
        <f t="shared" si="192"/>
        <v/>
      </c>
      <c r="O925" s="139" t="str">
        <f t="shared" si="193"/>
        <v/>
      </c>
      <c r="P925" s="139" t="str">
        <f t="shared" si="194"/>
        <v/>
      </c>
      <c r="Q925" s="139" t="str">
        <f t="shared" si="195"/>
        <v/>
      </c>
      <c r="R925" s="140">
        <f t="shared" si="196"/>
        <v>0</v>
      </c>
      <c r="S925" s="141">
        <v>1</v>
      </c>
      <c r="T925" s="142"/>
    </row>
    <row r="926" spans="1:20">
      <c r="A926" s="135" t="s">
        <v>165</v>
      </c>
      <c r="B926" s="142" t="s">
        <v>168</v>
      </c>
      <c r="C926" s="137"/>
      <c r="D926" s="137"/>
      <c r="E926" s="137"/>
      <c r="F926" s="137"/>
      <c r="G926" s="137"/>
      <c r="H926" s="137"/>
      <c r="I926" s="137"/>
      <c r="J926" s="137"/>
      <c r="K926" s="138">
        <f t="shared" si="191"/>
        <v>0</v>
      </c>
      <c r="L926" s="138">
        <f t="shared" si="189"/>
        <v>0</v>
      </c>
      <c r="M926" s="136">
        <f>IF(AND(B926="",K926&lt;=8),0,IF(AND(B926="",K926&gt;8),K926-L926,IF(OR(B926="H",B926="OFF"),L926,0)))</f>
        <v>0</v>
      </c>
      <c r="N926" s="139" t="str">
        <f t="shared" si="192"/>
        <v/>
      </c>
      <c r="O926" s="139" t="str">
        <f t="shared" si="193"/>
        <v/>
      </c>
      <c r="P926" s="139" t="str">
        <f t="shared" si="194"/>
        <v/>
      </c>
      <c r="Q926" s="139" t="str">
        <f t="shared" si="195"/>
        <v/>
      </c>
      <c r="R926" s="140">
        <f t="shared" si="196"/>
        <v>0</v>
      </c>
      <c r="S926" s="141"/>
      <c r="T926" s="142"/>
    </row>
    <row r="927" spans="1:20">
      <c r="A927" s="135" t="s">
        <v>166</v>
      </c>
      <c r="B927" s="142"/>
      <c r="C927" s="137"/>
      <c r="D927" s="137"/>
      <c r="E927" s="137"/>
      <c r="F927" s="137"/>
      <c r="G927" s="137"/>
      <c r="H927" s="137"/>
      <c r="I927" s="137"/>
      <c r="J927" s="137"/>
      <c r="K927" s="138">
        <f t="shared" si="191"/>
        <v>0</v>
      </c>
      <c r="L927" s="138">
        <f t="shared" si="189"/>
        <v>0</v>
      </c>
      <c r="M927" s="136">
        <f>IF(AND(B927="",K927&lt;=8),0,IF(AND(B927="",K927&gt;8),K927-L927,IF(OR(B927="H",B927="OFF"),L927,0)))</f>
        <v>0</v>
      </c>
      <c r="N927" s="139" t="str">
        <f t="shared" si="192"/>
        <v/>
      </c>
      <c r="O927" s="139" t="str">
        <f t="shared" si="193"/>
        <v/>
      </c>
      <c r="P927" s="139" t="str">
        <f t="shared" si="194"/>
        <v/>
      </c>
      <c r="Q927" s="139" t="str">
        <f t="shared" si="195"/>
        <v/>
      </c>
      <c r="R927" s="140">
        <f t="shared" si="196"/>
        <v>0</v>
      </c>
      <c r="S927" s="141"/>
      <c r="T927" s="142"/>
    </row>
    <row r="928" spans="1:20" ht="16" thickBot="1">
      <c r="A928" s="143"/>
      <c r="B928" s="143"/>
      <c r="C928" s="144"/>
      <c r="D928" s="144"/>
      <c r="E928" s="144"/>
      <c r="F928" s="144"/>
      <c r="G928" s="144"/>
      <c r="H928" s="144"/>
      <c r="I928" s="144"/>
      <c r="J928" s="144"/>
      <c r="K928" s="260" t="s">
        <v>167</v>
      </c>
      <c r="L928" s="261"/>
      <c r="M928" s="262"/>
      <c r="N928" s="145">
        <f t="shared" ref="N928:S928" si="197">SUM(N897:N927)</f>
        <v>1</v>
      </c>
      <c r="O928" s="145">
        <f t="shared" si="197"/>
        <v>16</v>
      </c>
      <c r="P928" s="145">
        <f t="shared" si="197"/>
        <v>2</v>
      </c>
      <c r="Q928" s="145">
        <f t="shared" si="197"/>
        <v>0</v>
      </c>
      <c r="R928" s="145">
        <f t="shared" si="197"/>
        <v>39.5</v>
      </c>
      <c r="S928" s="145">
        <f t="shared" si="197"/>
        <v>21</v>
      </c>
      <c r="T928" s="145"/>
    </row>
    <row r="929" spans="1:20" ht="16" thickBot="1"/>
    <row r="930" spans="1:20" ht="16" thickBot="1">
      <c r="A930" s="242" t="s">
        <v>116</v>
      </c>
      <c r="B930" s="243"/>
      <c r="C930" s="243"/>
      <c r="D930" s="243"/>
      <c r="E930" s="243"/>
      <c r="F930" s="243"/>
      <c r="G930" s="243"/>
      <c r="H930" s="243"/>
      <c r="I930" s="243"/>
      <c r="J930" s="243"/>
      <c r="K930" s="243"/>
      <c r="L930" s="243"/>
      <c r="M930" s="243"/>
      <c r="N930" s="243"/>
      <c r="O930" s="243"/>
      <c r="P930" s="243"/>
      <c r="Q930" s="243"/>
      <c r="R930" s="243"/>
      <c r="S930" s="243"/>
      <c r="T930" s="244"/>
    </row>
    <row r="931" spans="1:20">
      <c r="A931" s="245"/>
      <c r="B931" s="246"/>
      <c r="C931" s="113"/>
      <c r="D931" s="113"/>
      <c r="E931" s="113"/>
      <c r="F931" s="114"/>
      <c r="G931" s="114"/>
      <c r="H931" s="114"/>
      <c r="I931" s="114"/>
      <c r="J931" s="114"/>
      <c r="K931" s="114"/>
      <c r="L931" s="114"/>
      <c r="M931" s="113"/>
      <c r="N931" s="114"/>
      <c r="O931" s="114"/>
      <c r="P931" s="114"/>
      <c r="Q931" s="113"/>
      <c r="R931" s="115"/>
      <c r="S931" s="115"/>
      <c r="T931" s="116"/>
    </row>
    <row r="932" spans="1:20">
      <c r="A932" s="247" t="s">
        <v>117</v>
      </c>
      <c r="B932" s="248"/>
      <c r="C932" s="119" t="s">
        <v>118</v>
      </c>
      <c r="D932" s="249" t="s">
        <v>107</v>
      </c>
      <c r="E932" s="249"/>
      <c r="F932" s="249"/>
      <c r="G932" s="249"/>
      <c r="H932" s="249"/>
      <c r="I932" s="249"/>
      <c r="J932" s="249"/>
      <c r="K932" s="120"/>
      <c r="L932" s="120"/>
      <c r="M932" s="120"/>
      <c r="N932" s="120"/>
      <c r="O932" s="119"/>
      <c r="P932" s="120"/>
      <c r="R932" s="120"/>
      <c r="S932" s="120"/>
      <c r="T932" s="121"/>
    </row>
    <row r="933" spans="1:20">
      <c r="A933" s="117" t="s">
        <v>119</v>
      </c>
      <c r="B933" s="118"/>
      <c r="C933" s="119" t="s">
        <v>118</v>
      </c>
      <c r="D933" s="248"/>
      <c r="E933" s="248"/>
      <c r="F933" s="248"/>
      <c r="G933" s="248"/>
      <c r="H933" s="248"/>
      <c r="I933" s="248"/>
      <c r="J933" s="248"/>
      <c r="K933" s="120"/>
      <c r="L933" s="120"/>
      <c r="M933" s="120" t="s">
        <v>194</v>
      </c>
      <c r="O933" s="119"/>
      <c r="P933" s="120"/>
      <c r="Q933" s="120"/>
      <c r="R933" s="120"/>
      <c r="S933" s="122"/>
      <c r="T933" s="121"/>
    </row>
    <row r="934" spans="1:20">
      <c r="A934" s="117" t="s">
        <v>120</v>
      </c>
      <c r="B934" s="118"/>
      <c r="C934" s="119" t="s">
        <v>118</v>
      </c>
      <c r="D934" s="248" t="s">
        <v>81</v>
      </c>
      <c r="E934" s="248"/>
      <c r="F934" s="248"/>
      <c r="G934" s="248"/>
      <c r="H934" s="248"/>
      <c r="I934" s="248"/>
      <c r="J934" s="248"/>
      <c r="K934" s="120"/>
      <c r="L934" s="120"/>
      <c r="M934" s="120"/>
      <c r="N934" s="120"/>
      <c r="O934" s="119"/>
      <c r="P934" s="120"/>
      <c r="Q934" s="120"/>
      <c r="R934" s="120"/>
      <c r="S934" s="120"/>
      <c r="T934" s="121"/>
    </row>
    <row r="935" spans="1:20">
      <c r="A935" s="123" t="s">
        <v>121</v>
      </c>
      <c r="B935" s="124"/>
      <c r="C935" s="125" t="s">
        <v>118</v>
      </c>
      <c r="D935" s="250"/>
      <c r="E935" s="250"/>
      <c r="F935" s="250"/>
      <c r="G935" s="250"/>
      <c r="H935" s="250"/>
      <c r="I935" s="250"/>
      <c r="J935" s="250"/>
      <c r="K935" s="124"/>
      <c r="L935" s="124"/>
      <c r="M935" s="124"/>
      <c r="N935" s="124"/>
      <c r="O935" s="124"/>
      <c r="P935" s="124"/>
      <c r="Q935" s="124"/>
      <c r="R935" s="124"/>
      <c r="S935" s="124"/>
      <c r="T935" s="126"/>
    </row>
    <row r="936" spans="1:20" ht="16" thickBot="1">
      <c r="A936" s="127"/>
      <c r="B936" s="128"/>
      <c r="C936" s="129"/>
      <c r="D936" s="129"/>
      <c r="E936" s="129"/>
      <c r="F936" s="129"/>
      <c r="G936" s="129"/>
      <c r="H936" s="129"/>
      <c r="I936" s="129"/>
      <c r="J936" s="129"/>
      <c r="K936" s="129"/>
      <c r="L936" s="129"/>
      <c r="M936" s="128"/>
      <c r="N936" s="129"/>
      <c r="O936" s="129"/>
      <c r="P936" s="129"/>
      <c r="Q936" s="129"/>
      <c r="R936" s="129"/>
      <c r="S936" s="129"/>
      <c r="T936" s="130"/>
    </row>
    <row r="937" spans="1:20" ht="12.75" customHeight="1">
      <c r="A937" s="251" t="s">
        <v>122</v>
      </c>
      <c r="B937" s="253" t="s">
        <v>123</v>
      </c>
      <c r="C937" s="255" t="s">
        <v>124</v>
      </c>
      <c r="D937" s="256"/>
      <c r="E937" s="256"/>
      <c r="F937" s="257"/>
      <c r="G937" s="255" t="s">
        <v>125</v>
      </c>
      <c r="H937" s="256"/>
      <c r="I937" s="256"/>
      <c r="J937" s="257"/>
      <c r="K937" s="253" t="s">
        <v>126</v>
      </c>
      <c r="L937" s="253" t="s">
        <v>127</v>
      </c>
      <c r="M937" s="264" t="s">
        <v>128</v>
      </c>
      <c r="N937" s="266" t="s">
        <v>129</v>
      </c>
      <c r="O937" s="256"/>
      <c r="P937" s="256"/>
      <c r="Q937" s="267"/>
      <c r="R937" s="268" t="s">
        <v>130</v>
      </c>
      <c r="S937" s="131" t="s">
        <v>172</v>
      </c>
      <c r="T937" s="268" t="s">
        <v>132</v>
      </c>
    </row>
    <row r="938" spans="1:20" ht="16" thickBot="1">
      <c r="A938" s="252"/>
      <c r="B938" s="254"/>
      <c r="C938" s="258" t="s">
        <v>133</v>
      </c>
      <c r="D938" s="259"/>
      <c r="E938" s="258" t="s">
        <v>134</v>
      </c>
      <c r="F938" s="259"/>
      <c r="G938" s="258" t="s">
        <v>133</v>
      </c>
      <c r="H938" s="259"/>
      <c r="I938" s="258" t="s">
        <v>134</v>
      </c>
      <c r="J938" s="259"/>
      <c r="K938" s="254"/>
      <c r="L938" s="254"/>
      <c r="M938" s="265"/>
      <c r="N938" s="132">
        <v>1.5</v>
      </c>
      <c r="O938" s="133">
        <v>2</v>
      </c>
      <c r="P938" s="133">
        <v>3</v>
      </c>
      <c r="Q938" s="134">
        <v>4</v>
      </c>
      <c r="R938" s="269"/>
      <c r="S938" s="156">
        <v>15000</v>
      </c>
      <c r="T938" s="269"/>
    </row>
    <row r="939" spans="1:20">
      <c r="A939" s="135" t="s">
        <v>135</v>
      </c>
      <c r="B939" s="142"/>
      <c r="C939" s="137">
        <v>8</v>
      </c>
      <c r="D939" s="137">
        <v>0</v>
      </c>
      <c r="E939" s="137">
        <v>12</v>
      </c>
      <c r="F939" s="137">
        <v>0</v>
      </c>
      <c r="G939" s="137">
        <v>13</v>
      </c>
      <c r="H939" s="137">
        <v>0</v>
      </c>
      <c r="I939" s="137">
        <v>17</v>
      </c>
      <c r="J939" s="137">
        <v>0</v>
      </c>
      <c r="K939" s="138">
        <f>((((E939-C939)*60)+(F939-D939))/60)+((((I939-G939)*60)+(J939-H939))/60)</f>
        <v>8</v>
      </c>
      <c r="L939" s="138">
        <f>IF(K939=0,0,IF(OR(B939="H",B939="OFF"),K939,IF(B939="",8,0)))</f>
        <v>8</v>
      </c>
      <c r="M939" s="136">
        <f>IF(AND(B939="",K939&lt;=8),0,IF(AND(B939="",K939&gt;8),K939-L939,IF(OR(B939="H",B939="OFF"),L939,0)))</f>
        <v>0</v>
      </c>
      <c r="N939" s="139" t="str">
        <f>IF(M939=0,"",IF(AND(B939="",L939=8,M939&lt;=1),M939,IF(AND(M939&gt;1,B939=""),1,"")))</f>
        <v/>
      </c>
      <c r="O939" s="139" t="str">
        <f>IF(AND(B939="",M939&gt;1),M939-N939,IF(AND(B939="H",M939&lt;=5),M939,IF(AND(B939="OFF",M939&lt;=7),M939,IF(AND(B939="H",M939&gt;5),5,IF(AND(B939="OFF",M939&gt;7),7,"")))))</f>
        <v/>
      </c>
      <c r="P939" s="139" t="str">
        <f>IF(AND(B939="OFF",M939&gt;=8),1,IF(AND(B939="H",M939&gt;=6),1,""))</f>
        <v/>
      </c>
      <c r="Q939" s="139" t="str">
        <f>IF(AND(B939="H",M939&gt;=6),M939-6,IF(AND(B939="OFF",M939&gt;8),M939-8,""))</f>
        <v/>
      </c>
      <c r="R939" s="140">
        <f>(IF(N939="",0,(N939*$N$10)))+(IF(O939="",0,(O939*$O$10)))+(IF(P939="",0,(P939*$P$10)))+(IF(Q939="",0,(Q939*$Q$10)))</f>
        <v>0</v>
      </c>
      <c r="S939" s="141">
        <v>1</v>
      </c>
      <c r="T939" s="142"/>
    </row>
    <row r="940" spans="1:20">
      <c r="A940" s="135" t="s">
        <v>136</v>
      </c>
      <c r="B940" s="142" t="s">
        <v>140</v>
      </c>
      <c r="C940" s="137"/>
      <c r="D940" s="137"/>
      <c r="E940" s="137"/>
      <c r="F940" s="137"/>
      <c r="G940" s="137"/>
      <c r="H940" s="137"/>
      <c r="I940" s="137"/>
      <c r="J940" s="137"/>
      <c r="K940" s="138">
        <f>((((E940-C940)*60)+(F940-D940))/60)+((((I940-G940)*60)+(J940-H940))/60)</f>
        <v>0</v>
      </c>
      <c r="L940" s="138">
        <f t="shared" ref="L940:L969" si="198">IF(K940=0,0,IF(OR(B940="H",B940="OFF"),K940,IF(B940="",8,0)))</f>
        <v>0</v>
      </c>
      <c r="M940" s="136">
        <f t="shared" ref="M940:M969" si="199">IF(AND(B940="",K940&lt;=8),0,IF(AND(B940="",K940&gt;8),K940-L940,IF(OR(B940="H",B940="OFF"),L940,0)))</f>
        <v>0</v>
      </c>
      <c r="N940" s="139" t="str">
        <f>IF(M940=0,"",IF(AND(B940="",L940=8,M940&lt;=1),M940,IF(AND(M940&gt;1,B940=""),1,"")))</f>
        <v/>
      </c>
      <c r="O940" s="139">
        <f>IF(AND(B940="",M940&gt;1),M940-N940,IF(AND(B940="H",M940&lt;=5),M940,IF(AND(B940="OFF",M940&lt;=7),M940,IF(AND(B940="H",M940&gt;5),5,IF(AND(B940="OFF",M940&gt;7),7,"")))))</f>
        <v>0</v>
      </c>
      <c r="P940" s="139" t="str">
        <f>IF(AND(B940="OFF",M940&gt;=8),1,IF(AND(B940="H",M940&gt;=6),1,""))</f>
        <v/>
      </c>
      <c r="Q940" s="139" t="str">
        <f>IF(AND(B940="H",M940&gt;=6),M940-6,IF(AND(B940="OFF",M940&gt;8),M940-8,""))</f>
        <v/>
      </c>
      <c r="R940" s="140">
        <f>(IF(N940="",0,(N940*$N$10)))+(IF(O940="",0,(O940*$O$10)))+(IF(P940="",0,(P940*$P$10)))+(IF(Q940="",0,(Q940*$Q$10)))</f>
        <v>0</v>
      </c>
      <c r="S940" s="141"/>
      <c r="T940" s="142"/>
    </row>
    <row r="941" spans="1:20">
      <c r="A941" s="135" t="s">
        <v>137</v>
      </c>
      <c r="B941" s="142" t="s">
        <v>168</v>
      </c>
      <c r="C941" s="137"/>
      <c r="D941" s="137"/>
      <c r="E941" s="137"/>
      <c r="F941" s="137"/>
      <c r="G941" s="137"/>
      <c r="H941" s="137"/>
      <c r="I941" s="137"/>
      <c r="J941" s="137"/>
      <c r="K941" s="138">
        <f t="shared" ref="K941:K969" si="200">((((E941-C941)*60)+(F941-D941))/60)+((((I941-G941)*60)+(J941-H941))/60)</f>
        <v>0</v>
      </c>
      <c r="L941" s="138">
        <f t="shared" si="198"/>
        <v>0</v>
      </c>
      <c r="M941" s="136">
        <f t="shared" si="199"/>
        <v>0</v>
      </c>
      <c r="N941" s="139" t="str">
        <f t="shared" ref="N941:N969" si="201">IF(M941=0,"",IF(AND(B941="",L941=8,M941&lt;=1),M941,IF(AND(M941&gt;1,B941=""),1,"")))</f>
        <v/>
      </c>
      <c r="O941" s="139" t="str">
        <f t="shared" ref="O941:O969" si="202">IF(AND(B941="",M941&gt;1),M941-N941,IF(AND(B941="H",M941&lt;=5),M941,IF(AND(B941="OFF",M941&lt;=7),M941,IF(AND(B941="H",M941&gt;5),5,IF(AND(B941="OFF",M941&gt;7),7,"")))))</f>
        <v/>
      </c>
      <c r="P941" s="139" t="str">
        <f t="shared" ref="P941:P969" si="203">IF(AND(B941="OFF",M941&gt;=8),1,IF(AND(B941="H",M941&gt;=6),1,""))</f>
        <v/>
      </c>
      <c r="Q941" s="139" t="str">
        <f t="shared" ref="Q941:Q969" si="204">IF(AND(B941="H",M941&gt;=6),M941-6,IF(AND(B941="OFF",M941&gt;8),M941-8,""))</f>
        <v/>
      </c>
      <c r="R941" s="140">
        <f t="shared" ref="R941:R969" si="205">(IF(N941="",0,(N941*$N$10)))+(IF(O941="",0,(O941*$O$10)))+(IF(P941="",0,(P941*$P$10)))+(IF(Q941="",0,(Q941*$Q$10)))</f>
        <v>0</v>
      </c>
      <c r="S941" s="141"/>
      <c r="T941" s="142"/>
    </row>
    <row r="942" spans="1:20">
      <c r="A942" s="135" t="s">
        <v>138</v>
      </c>
      <c r="B942" s="142" t="s">
        <v>168</v>
      </c>
      <c r="C942" s="137"/>
      <c r="D942" s="137"/>
      <c r="E942" s="137"/>
      <c r="F942" s="137"/>
      <c r="G942" s="137"/>
      <c r="H942" s="137"/>
      <c r="I942" s="137"/>
      <c r="J942" s="137"/>
      <c r="K942" s="138">
        <f t="shared" si="200"/>
        <v>0</v>
      </c>
      <c r="L942" s="138">
        <f t="shared" si="198"/>
        <v>0</v>
      </c>
      <c r="M942" s="136">
        <f t="shared" si="199"/>
        <v>0</v>
      </c>
      <c r="N942" s="139" t="str">
        <f t="shared" si="201"/>
        <v/>
      </c>
      <c r="O942" s="139" t="str">
        <f t="shared" si="202"/>
        <v/>
      </c>
      <c r="P942" s="139" t="str">
        <f t="shared" si="203"/>
        <v/>
      </c>
      <c r="Q942" s="139" t="str">
        <f t="shared" si="204"/>
        <v/>
      </c>
      <c r="R942" s="140">
        <f t="shared" si="205"/>
        <v>0</v>
      </c>
      <c r="S942" s="141"/>
      <c r="T942" s="142"/>
    </row>
    <row r="943" spans="1:20" s="168" customFormat="1">
      <c r="A943" s="160" t="s">
        <v>139</v>
      </c>
      <c r="B943" s="167" t="s">
        <v>140</v>
      </c>
      <c r="C943" s="162">
        <v>8</v>
      </c>
      <c r="D943" s="162">
        <v>0</v>
      </c>
      <c r="E943" s="162">
        <v>12</v>
      </c>
      <c r="F943" s="162">
        <v>0</v>
      </c>
      <c r="G943" s="162">
        <v>13</v>
      </c>
      <c r="H943" s="162">
        <v>0</v>
      </c>
      <c r="I943" s="162">
        <v>17</v>
      </c>
      <c r="J943" s="162">
        <v>0</v>
      </c>
      <c r="K943" s="163">
        <f t="shared" si="200"/>
        <v>8</v>
      </c>
      <c r="L943" s="163">
        <f t="shared" si="198"/>
        <v>8</v>
      </c>
      <c r="M943" s="161">
        <f t="shared" si="199"/>
        <v>8</v>
      </c>
      <c r="N943" s="164" t="str">
        <f t="shared" si="201"/>
        <v/>
      </c>
      <c r="O943" s="164">
        <f t="shared" si="202"/>
        <v>7</v>
      </c>
      <c r="P943" s="164">
        <f t="shared" si="203"/>
        <v>1</v>
      </c>
      <c r="Q943" s="164" t="str">
        <f t="shared" si="204"/>
        <v/>
      </c>
      <c r="R943" s="165">
        <f t="shared" si="205"/>
        <v>17</v>
      </c>
      <c r="S943" s="166">
        <v>1</v>
      </c>
      <c r="T943" s="167"/>
    </row>
    <row r="944" spans="1:20">
      <c r="A944" s="135" t="s">
        <v>141</v>
      </c>
      <c r="B944" s="142" t="s">
        <v>140</v>
      </c>
      <c r="C944" s="137"/>
      <c r="D944" s="137"/>
      <c r="E944" s="137"/>
      <c r="F944" s="137"/>
      <c r="G944" s="137"/>
      <c r="H944" s="137"/>
      <c r="I944" s="137"/>
      <c r="J944" s="137"/>
      <c r="K944" s="138">
        <f t="shared" si="200"/>
        <v>0</v>
      </c>
      <c r="L944" s="138">
        <f t="shared" si="198"/>
        <v>0</v>
      </c>
      <c r="M944" s="136">
        <f t="shared" si="199"/>
        <v>0</v>
      </c>
      <c r="N944" s="139" t="str">
        <f t="shared" si="201"/>
        <v/>
      </c>
      <c r="O944" s="139">
        <f t="shared" si="202"/>
        <v>0</v>
      </c>
      <c r="P944" s="139" t="str">
        <f t="shared" si="203"/>
        <v/>
      </c>
      <c r="Q944" s="139" t="str">
        <f t="shared" si="204"/>
        <v/>
      </c>
      <c r="R944" s="140">
        <f t="shared" si="205"/>
        <v>0</v>
      </c>
      <c r="S944" s="141"/>
      <c r="T944" s="142"/>
    </row>
    <row r="945" spans="1:20">
      <c r="A945" s="135" t="s">
        <v>142</v>
      </c>
      <c r="B945" s="142"/>
      <c r="C945" s="137">
        <v>8</v>
      </c>
      <c r="D945" s="137">
        <v>0</v>
      </c>
      <c r="E945" s="137">
        <v>12</v>
      </c>
      <c r="F945" s="137">
        <v>0</v>
      </c>
      <c r="G945" s="137">
        <v>13</v>
      </c>
      <c r="H945" s="137">
        <v>0</v>
      </c>
      <c r="I945" s="137">
        <v>17</v>
      </c>
      <c r="J945" s="137">
        <v>0</v>
      </c>
      <c r="K945" s="138">
        <f t="shared" si="200"/>
        <v>8</v>
      </c>
      <c r="L945" s="138">
        <f t="shared" si="198"/>
        <v>8</v>
      </c>
      <c r="M945" s="136">
        <f t="shared" si="199"/>
        <v>0</v>
      </c>
      <c r="N945" s="139" t="str">
        <f t="shared" si="201"/>
        <v/>
      </c>
      <c r="O945" s="139" t="str">
        <f t="shared" si="202"/>
        <v/>
      </c>
      <c r="P945" s="139" t="str">
        <f t="shared" si="203"/>
        <v/>
      </c>
      <c r="Q945" s="139" t="str">
        <f t="shared" si="204"/>
        <v/>
      </c>
      <c r="R945" s="140">
        <f t="shared" si="205"/>
        <v>0</v>
      </c>
      <c r="S945" s="141">
        <v>1</v>
      </c>
      <c r="T945" s="142"/>
    </row>
    <row r="946" spans="1:20">
      <c r="A946" s="135" t="s">
        <v>143</v>
      </c>
      <c r="B946" s="142"/>
      <c r="C946" s="137">
        <v>8</v>
      </c>
      <c r="D946" s="137">
        <v>0</v>
      </c>
      <c r="E946" s="137">
        <v>12</v>
      </c>
      <c r="F946" s="137">
        <v>0</v>
      </c>
      <c r="G946" s="137">
        <v>13</v>
      </c>
      <c r="H946" s="137">
        <v>0</v>
      </c>
      <c r="I946" s="137">
        <v>17</v>
      </c>
      <c r="J946" s="137">
        <v>0</v>
      </c>
      <c r="K946" s="138">
        <f t="shared" si="200"/>
        <v>8</v>
      </c>
      <c r="L946" s="138">
        <f t="shared" si="198"/>
        <v>8</v>
      </c>
      <c r="M946" s="136">
        <f t="shared" si="199"/>
        <v>0</v>
      </c>
      <c r="N946" s="139" t="str">
        <f t="shared" si="201"/>
        <v/>
      </c>
      <c r="O946" s="139" t="str">
        <f t="shared" si="202"/>
        <v/>
      </c>
      <c r="P946" s="139" t="str">
        <f t="shared" si="203"/>
        <v/>
      </c>
      <c r="Q946" s="139" t="str">
        <f t="shared" si="204"/>
        <v/>
      </c>
      <c r="R946" s="140">
        <f t="shared" si="205"/>
        <v>0</v>
      </c>
      <c r="S946" s="141">
        <v>1</v>
      </c>
      <c r="T946" s="142"/>
    </row>
    <row r="947" spans="1:20">
      <c r="A947" s="135" t="s">
        <v>144</v>
      </c>
      <c r="B947" s="142" t="s">
        <v>140</v>
      </c>
      <c r="C947" s="137"/>
      <c r="D947" s="137"/>
      <c r="E947" s="137"/>
      <c r="F947" s="137"/>
      <c r="G947" s="137"/>
      <c r="H947" s="137"/>
      <c r="I947" s="137"/>
      <c r="J947" s="137"/>
      <c r="K947" s="138">
        <f t="shared" si="200"/>
        <v>0</v>
      </c>
      <c r="L947" s="138">
        <f t="shared" si="198"/>
        <v>0</v>
      </c>
      <c r="M947" s="136">
        <f t="shared" si="199"/>
        <v>0</v>
      </c>
      <c r="N947" s="139" t="str">
        <f t="shared" si="201"/>
        <v/>
      </c>
      <c r="O947" s="139">
        <f t="shared" si="202"/>
        <v>0</v>
      </c>
      <c r="P947" s="139" t="str">
        <f t="shared" si="203"/>
        <v/>
      </c>
      <c r="Q947" s="139" t="str">
        <f t="shared" si="204"/>
        <v/>
      </c>
      <c r="R947" s="140">
        <f t="shared" si="205"/>
        <v>0</v>
      </c>
      <c r="S947" s="141"/>
      <c r="T947" s="142"/>
    </row>
    <row r="948" spans="1:20">
      <c r="A948" s="135" t="s">
        <v>145</v>
      </c>
      <c r="B948" s="142"/>
      <c r="C948" s="137">
        <v>8</v>
      </c>
      <c r="D948" s="137">
        <v>0</v>
      </c>
      <c r="E948" s="137">
        <v>12</v>
      </c>
      <c r="F948" s="137">
        <v>0</v>
      </c>
      <c r="G948" s="137">
        <v>13</v>
      </c>
      <c r="H948" s="137">
        <v>0</v>
      </c>
      <c r="I948" s="137">
        <v>17</v>
      </c>
      <c r="J948" s="137">
        <v>0</v>
      </c>
      <c r="K948" s="138">
        <f t="shared" si="200"/>
        <v>8</v>
      </c>
      <c r="L948" s="138">
        <f t="shared" si="198"/>
        <v>8</v>
      </c>
      <c r="M948" s="136">
        <f t="shared" si="199"/>
        <v>0</v>
      </c>
      <c r="N948" s="139" t="str">
        <f t="shared" si="201"/>
        <v/>
      </c>
      <c r="O948" s="139" t="str">
        <f t="shared" si="202"/>
        <v/>
      </c>
      <c r="P948" s="139" t="str">
        <f t="shared" si="203"/>
        <v/>
      </c>
      <c r="Q948" s="139" t="str">
        <f t="shared" si="204"/>
        <v/>
      </c>
      <c r="R948" s="140">
        <f t="shared" si="205"/>
        <v>0</v>
      </c>
      <c r="S948" s="141">
        <v>1</v>
      </c>
      <c r="T948" s="142"/>
    </row>
    <row r="949" spans="1:20">
      <c r="A949" s="135" t="s">
        <v>146</v>
      </c>
      <c r="B949" s="136"/>
      <c r="C949" s="137">
        <v>8</v>
      </c>
      <c r="D949" s="137">
        <v>0</v>
      </c>
      <c r="E949" s="137">
        <v>12</v>
      </c>
      <c r="F949" s="137">
        <v>0</v>
      </c>
      <c r="G949" s="137">
        <v>13</v>
      </c>
      <c r="H949" s="137">
        <v>0</v>
      </c>
      <c r="I949" s="137">
        <v>17</v>
      </c>
      <c r="J949" s="137">
        <v>0</v>
      </c>
      <c r="K949" s="138">
        <f t="shared" si="200"/>
        <v>8</v>
      </c>
      <c r="L949" s="138">
        <f t="shared" si="198"/>
        <v>8</v>
      </c>
      <c r="M949" s="136">
        <f t="shared" si="199"/>
        <v>0</v>
      </c>
      <c r="N949" s="139" t="str">
        <f t="shared" si="201"/>
        <v/>
      </c>
      <c r="O949" s="139" t="str">
        <f t="shared" si="202"/>
        <v/>
      </c>
      <c r="P949" s="139" t="str">
        <f t="shared" si="203"/>
        <v/>
      </c>
      <c r="Q949" s="139" t="str">
        <f t="shared" si="204"/>
        <v/>
      </c>
      <c r="R949" s="140">
        <f t="shared" si="205"/>
        <v>0</v>
      </c>
      <c r="S949" s="141">
        <v>1</v>
      </c>
      <c r="T949" s="142"/>
    </row>
    <row r="950" spans="1:20">
      <c r="A950" s="135" t="s">
        <v>147</v>
      </c>
      <c r="B950" s="142"/>
      <c r="C950" s="137">
        <v>8</v>
      </c>
      <c r="D950" s="137">
        <v>0</v>
      </c>
      <c r="E950" s="137">
        <v>12</v>
      </c>
      <c r="F950" s="137">
        <v>0</v>
      </c>
      <c r="G950" s="137">
        <v>13</v>
      </c>
      <c r="H950" s="137">
        <v>0</v>
      </c>
      <c r="I950" s="137">
        <v>17</v>
      </c>
      <c r="J950" s="137">
        <v>0</v>
      </c>
      <c r="K950" s="138">
        <f t="shared" si="200"/>
        <v>8</v>
      </c>
      <c r="L950" s="138">
        <f t="shared" si="198"/>
        <v>8</v>
      </c>
      <c r="M950" s="136">
        <f t="shared" si="199"/>
        <v>0</v>
      </c>
      <c r="N950" s="139" t="str">
        <f t="shared" si="201"/>
        <v/>
      </c>
      <c r="O950" s="139" t="str">
        <f t="shared" si="202"/>
        <v/>
      </c>
      <c r="P950" s="139" t="str">
        <f t="shared" si="203"/>
        <v/>
      </c>
      <c r="Q950" s="139" t="str">
        <f t="shared" si="204"/>
        <v/>
      </c>
      <c r="R950" s="140">
        <f t="shared" si="205"/>
        <v>0</v>
      </c>
      <c r="S950" s="141">
        <v>1</v>
      </c>
      <c r="T950" s="142"/>
    </row>
    <row r="951" spans="1:20">
      <c r="A951" s="135" t="s">
        <v>148</v>
      </c>
      <c r="B951" s="142"/>
      <c r="C951" s="137">
        <v>8</v>
      </c>
      <c r="D951" s="137">
        <v>0</v>
      </c>
      <c r="E951" s="137">
        <v>12</v>
      </c>
      <c r="F951" s="137">
        <v>0</v>
      </c>
      <c r="G951" s="137">
        <v>13</v>
      </c>
      <c r="H951" s="137">
        <v>0</v>
      </c>
      <c r="I951" s="137">
        <v>17</v>
      </c>
      <c r="J951" s="137">
        <v>0</v>
      </c>
      <c r="K951" s="138">
        <f t="shared" si="200"/>
        <v>8</v>
      </c>
      <c r="L951" s="138">
        <f t="shared" si="198"/>
        <v>8</v>
      </c>
      <c r="M951" s="136">
        <f t="shared" si="199"/>
        <v>0</v>
      </c>
      <c r="N951" s="139" t="str">
        <f t="shared" si="201"/>
        <v/>
      </c>
      <c r="O951" s="139" t="str">
        <f t="shared" si="202"/>
        <v/>
      </c>
      <c r="P951" s="139" t="str">
        <f t="shared" si="203"/>
        <v/>
      </c>
      <c r="Q951" s="139" t="str">
        <f t="shared" si="204"/>
        <v/>
      </c>
      <c r="R951" s="140">
        <f t="shared" si="205"/>
        <v>0</v>
      </c>
      <c r="S951" s="141">
        <v>1</v>
      </c>
      <c r="T951" s="142"/>
    </row>
    <row r="952" spans="1:20">
      <c r="A952" s="135" t="s">
        <v>149</v>
      </c>
      <c r="B952" s="142"/>
      <c r="C952" s="137">
        <v>8</v>
      </c>
      <c r="D952" s="137">
        <v>0</v>
      </c>
      <c r="E952" s="137">
        <v>12</v>
      </c>
      <c r="F952" s="137">
        <v>0</v>
      </c>
      <c r="G952" s="137">
        <v>13</v>
      </c>
      <c r="H952" s="137">
        <v>0</v>
      </c>
      <c r="I952" s="137">
        <v>17</v>
      </c>
      <c r="J952" s="137">
        <v>0</v>
      </c>
      <c r="K952" s="138">
        <f t="shared" si="200"/>
        <v>8</v>
      </c>
      <c r="L952" s="138">
        <f t="shared" si="198"/>
        <v>8</v>
      </c>
      <c r="M952" s="136">
        <f t="shared" si="199"/>
        <v>0</v>
      </c>
      <c r="N952" s="139" t="str">
        <f t="shared" si="201"/>
        <v/>
      </c>
      <c r="O952" s="139" t="str">
        <f t="shared" si="202"/>
        <v/>
      </c>
      <c r="P952" s="139" t="str">
        <f t="shared" si="203"/>
        <v/>
      </c>
      <c r="Q952" s="139" t="str">
        <f t="shared" si="204"/>
        <v/>
      </c>
      <c r="R952" s="140">
        <f t="shared" si="205"/>
        <v>0</v>
      </c>
      <c r="S952" s="141">
        <v>1</v>
      </c>
      <c r="T952" s="142"/>
    </row>
    <row r="953" spans="1:20">
      <c r="A953" s="135" t="s">
        <v>150</v>
      </c>
      <c r="B953" s="142"/>
      <c r="C953" s="137">
        <v>8</v>
      </c>
      <c r="D953" s="137">
        <v>0</v>
      </c>
      <c r="E953" s="137">
        <v>12</v>
      </c>
      <c r="F953" s="137">
        <v>0</v>
      </c>
      <c r="G953" s="137">
        <v>13</v>
      </c>
      <c r="H953" s="137">
        <v>0</v>
      </c>
      <c r="I953" s="137">
        <v>17</v>
      </c>
      <c r="J953" s="137">
        <v>0</v>
      </c>
      <c r="K953" s="138">
        <f t="shared" si="200"/>
        <v>8</v>
      </c>
      <c r="L953" s="138">
        <f t="shared" si="198"/>
        <v>8</v>
      </c>
      <c r="M953" s="136">
        <f t="shared" si="199"/>
        <v>0</v>
      </c>
      <c r="N953" s="139" t="str">
        <f t="shared" si="201"/>
        <v/>
      </c>
      <c r="O953" s="139" t="str">
        <f t="shared" si="202"/>
        <v/>
      </c>
      <c r="P953" s="139" t="str">
        <f t="shared" si="203"/>
        <v/>
      </c>
      <c r="Q953" s="139" t="str">
        <f t="shared" si="204"/>
        <v/>
      </c>
      <c r="R953" s="140">
        <f t="shared" si="205"/>
        <v>0</v>
      </c>
      <c r="S953" s="141">
        <v>1</v>
      </c>
      <c r="T953" s="142"/>
    </row>
    <row r="954" spans="1:20">
      <c r="A954" s="135" t="s">
        <v>151</v>
      </c>
      <c r="B954" s="142" t="s">
        <v>140</v>
      </c>
      <c r="C954" s="137"/>
      <c r="D954" s="137"/>
      <c r="E954" s="137"/>
      <c r="F954" s="137"/>
      <c r="G954" s="137"/>
      <c r="H954" s="137"/>
      <c r="I954" s="137"/>
      <c r="J954" s="137"/>
      <c r="K954" s="138">
        <f t="shared" si="200"/>
        <v>0</v>
      </c>
      <c r="L954" s="138">
        <f t="shared" si="198"/>
        <v>0</v>
      </c>
      <c r="M954" s="136">
        <f t="shared" si="199"/>
        <v>0</v>
      </c>
      <c r="N954" s="139" t="str">
        <f t="shared" si="201"/>
        <v/>
      </c>
      <c r="O954" s="139">
        <f t="shared" si="202"/>
        <v>0</v>
      </c>
      <c r="P954" s="139" t="str">
        <f t="shared" si="203"/>
        <v/>
      </c>
      <c r="Q954" s="139" t="str">
        <f t="shared" si="204"/>
        <v/>
      </c>
      <c r="R954" s="140">
        <f t="shared" si="205"/>
        <v>0</v>
      </c>
      <c r="S954" s="141"/>
      <c r="T954" s="142"/>
    </row>
    <row r="955" spans="1:20">
      <c r="A955" s="135" t="s">
        <v>152</v>
      </c>
      <c r="B955" s="136"/>
      <c r="C955" s="137">
        <v>8</v>
      </c>
      <c r="D955" s="137">
        <v>0</v>
      </c>
      <c r="E955" s="137">
        <v>12</v>
      </c>
      <c r="F955" s="137">
        <v>0</v>
      </c>
      <c r="G955" s="137">
        <v>13</v>
      </c>
      <c r="H955" s="137">
        <v>0</v>
      </c>
      <c r="I955" s="137">
        <v>17</v>
      </c>
      <c r="J955" s="137">
        <v>0</v>
      </c>
      <c r="K955" s="138">
        <f t="shared" si="200"/>
        <v>8</v>
      </c>
      <c r="L955" s="138">
        <f t="shared" si="198"/>
        <v>8</v>
      </c>
      <c r="M955" s="136">
        <f t="shared" si="199"/>
        <v>0</v>
      </c>
      <c r="N955" s="139" t="str">
        <f t="shared" si="201"/>
        <v/>
      </c>
      <c r="O955" s="139" t="str">
        <f t="shared" si="202"/>
        <v/>
      </c>
      <c r="P955" s="139" t="str">
        <f t="shared" si="203"/>
        <v/>
      </c>
      <c r="Q955" s="139" t="str">
        <f t="shared" si="204"/>
        <v/>
      </c>
      <c r="R955" s="140">
        <f t="shared" si="205"/>
        <v>0</v>
      </c>
      <c r="S955" s="141">
        <v>1</v>
      </c>
      <c r="T955" s="142"/>
    </row>
    <row r="956" spans="1:20">
      <c r="A956" s="135" t="s">
        <v>153</v>
      </c>
      <c r="B956" s="142"/>
      <c r="C956" s="137">
        <v>8</v>
      </c>
      <c r="D956" s="137">
        <v>0</v>
      </c>
      <c r="E956" s="137">
        <v>12</v>
      </c>
      <c r="F956" s="137">
        <v>0</v>
      </c>
      <c r="G956" s="137">
        <v>13</v>
      </c>
      <c r="H956" s="137">
        <v>0</v>
      </c>
      <c r="I956" s="137">
        <v>17</v>
      </c>
      <c r="J956" s="137">
        <v>0</v>
      </c>
      <c r="K956" s="138">
        <f t="shared" si="200"/>
        <v>8</v>
      </c>
      <c r="L956" s="138">
        <f t="shared" si="198"/>
        <v>8</v>
      </c>
      <c r="M956" s="136">
        <f t="shared" si="199"/>
        <v>0</v>
      </c>
      <c r="N956" s="139" t="str">
        <f t="shared" si="201"/>
        <v/>
      </c>
      <c r="O956" s="139" t="str">
        <f t="shared" si="202"/>
        <v/>
      </c>
      <c r="P956" s="139" t="str">
        <f t="shared" si="203"/>
        <v/>
      </c>
      <c r="Q956" s="139" t="str">
        <f t="shared" si="204"/>
        <v/>
      </c>
      <c r="R956" s="140">
        <f t="shared" si="205"/>
        <v>0</v>
      </c>
      <c r="S956" s="141">
        <v>1</v>
      </c>
      <c r="T956" s="142"/>
    </row>
    <row r="957" spans="1:20">
      <c r="A957" s="135" t="s">
        <v>154</v>
      </c>
      <c r="B957" s="142"/>
      <c r="C957" s="137">
        <v>8</v>
      </c>
      <c r="D957" s="137">
        <v>0</v>
      </c>
      <c r="E957" s="137">
        <v>12</v>
      </c>
      <c r="F957" s="137">
        <v>0</v>
      </c>
      <c r="G957" s="137">
        <v>13</v>
      </c>
      <c r="H957" s="137">
        <v>0</v>
      </c>
      <c r="I957" s="137">
        <v>17</v>
      </c>
      <c r="J957" s="137">
        <v>0</v>
      </c>
      <c r="K957" s="138">
        <f t="shared" si="200"/>
        <v>8</v>
      </c>
      <c r="L957" s="138">
        <f t="shared" si="198"/>
        <v>8</v>
      </c>
      <c r="M957" s="136">
        <f t="shared" si="199"/>
        <v>0</v>
      </c>
      <c r="N957" s="139" t="str">
        <f t="shared" si="201"/>
        <v/>
      </c>
      <c r="O957" s="139" t="str">
        <f t="shared" si="202"/>
        <v/>
      </c>
      <c r="P957" s="139" t="str">
        <f t="shared" si="203"/>
        <v/>
      </c>
      <c r="Q957" s="139" t="str">
        <f t="shared" si="204"/>
        <v/>
      </c>
      <c r="R957" s="140">
        <f t="shared" si="205"/>
        <v>0</v>
      </c>
      <c r="S957" s="141">
        <v>1</v>
      </c>
      <c r="T957" s="142"/>
    </row>
    <row r="958" spans="1:20">
      <c r="A958" s="135" t="s">
        <v>155</v>
      </c>
      <c r="B958" s="142"/>
      <c r="C958" s="137">
        <v>8</v>
      </c>
      <c r="D958" s="137">
        <v>0</v>
      </c>
      <c r="E958" s="137">
        <v>12</v>
      </c>
      <c r="F958" s="137">
        <v>0</v>
      </c>
      <c r="G958" s="137">
        <v>13</v>
      </c>
      <c r="H958" s="137">
        <v>0</v>
      </c>
      <c r="I958" s="137">
        <v>17</v>
      </c>
      <c r="J958" s="137">
        <v>0</v>
      </c>
      <c r="K958" s="138">
        <f t="shared" si="200"/>
        <v>8</v>
      </c>
      <c r="L958" s="138">
        <f t="shared" si="198"/>
        <v>8</v>
      </c>
      <c r="M958" s="136">
        <f t="shared" si="199"/>
        <v>0</v>
      </c>
      <c r="N958" s="139" t="str">
        <f t="shared" si="201"/>
        <v/>
      </c>
      <c r="O958" s="139" t="str">
        <f t="shared" si="202"/>
        <v/>
      </c>
      <c r="P958" s="139" t="str">
        <f t="shared" si="203"/>
        <v/>
      </c>
      <c r="Q958" s="139" t="str">
        <f t="shared" si="204"/>
        <v/>
      </c>
      <c r="R958" s="140">
        <f t="shared" si="205"/>
        <v>0</v>
      </c>
      <c r="S958" s="141">
        <v>1</v>
      </c>
      <c r="T958" s="142"/>
    </row>
    <row r="959" spans="1:20">
      <c r="A959" s="135" t="s">
        <v>156</v>
      </c>
      <c r="B959" s="142"/>
      <c r="C959" s="137">
        <v>8</v>
      </c>
      <c r="D959" s="137">
        <v>0</v>
      </c>
      <c r="E959" s="137">
        <v>12</v>
      </c>
      <c r="F959" s="137">
        <v>0</v>
      </c>
      <c r="G959" s="137">
        <v>13</v>
      </c>
      <c r="H959" s="137">
        <v>0</v>
      </c>
      <c r="I959" s="137">
        <v>17</v>
      </c>
      <c r="J959" s="137">
        <v>0</v>
      </c>
      <c r="K959" s="138">
        <f t="shared" si="200"/>
        <v>8</v>
      </c>
      <c r="L959" s="138">
        <f t="shared" si="198"/>
        <v>8</v>
      </c>
      <c r="M959" s="136">
        <f t="shared" si="199"/>
        <v>0</v>
      </c>
      <c r="N959" s="139" t="str">
        <f t="shared" si="201"/>
        <v/>
      </c>
      <c r="O959" s="139" t="str">
        <f t="shared" si="202"/>
        <v/>
      </c>
      <c r="P959" s="139" t="str">
        <f t="shared" si="203"/>
        <v/>
      </c>
      <c r="Q959" s="139" t="str">
        <f t="shared" si="204"/>
        <v/>
      </c>
      <c r="R959" s="140">
        <f t="shared" si="205"/>
        <v>0</v>
      </c>
      <c r="S959" s="141">
        <v>1</v>
      </c>
      <c r="T959" s="142"/>
    </row>
    <row r="960" spans="1:20">
      <c r="A960" s="135" t="s">
        <v>157</v>
      </c>
      <c r="B960" s="142"/>
      <c r="C960" s="137">
        <v>8</v>
      </c>
      <c r="D960" s="137">
        <v>0</v>
      </c>
      <c r="E960" s="137">
        <v>12</v>
      </c>
      <c r="F960" s="137">
        <v>0</v>
      </c>
      <c r="G960" s="137">
        <v>13</v>
      </c>
      <c r="H960" s="137">
        <v>0</v>
      </c>
      <c r="I960" s="137">
        <v>17</v>
      </c>
      <c r="J960" s="137">
        <v>0</v>
      </c>
      <c r="K960" s="138">
        <f t="shared" si="200"/>
        <v>8</v>
      </c>
      <c r="L960" s="138">
        <f t="shared" si="198"/>
        <v>8</v>
      </c>
      <c r="M960" s="136">
        <f t="shared" si="199"/>
        <v>0</v>
      </c>
      <c r="N960" s="139" t="str">
        <f t="shared" si="201"/>
        <v/>
      </c>
      <c r="O960" s="139" t="str">
        <f t="shared" si="202"/>
        <v/>
      </c>
      <c r="P960" s="139" t="str">
        <f t="shared" si="203"/>
        <v/>
      </c>
      <c r="Q960" s="139" t="str">
        <f t="shared" si="204"/>
        <v/>
      </c>
      <c r="R960" s="140">
        <f t="shared" si="205"/>
        <v>0</v>
      </c>
      <c r="S960" s="141">
        <v>1</v>
      </c>
      <c r="T960" s="142"/>
    </row>
    <row r="961" spans="1:20" s="168" customFormat="1">
      <c r="A961" s="160" t="s">
        <v>158</v>
      </c>
      <c r="B961" s="167" t="s">
        <v>140</v>
      </c>
      <c r="C961" s="162">
        <v>8</v>
      </c>
      <c r="D961" s="162">
        <v>0</v>
      </c>
      <c r="E961" s="162">
        <v>12</v>
      </c>
      <c r="F961" s="162">
        <v>0</v>
      </c>
      <c r="G961" s="162">
        <v>13</v>
      </c>
      <c r="H961" s="162">
        <v>0</v>
      </c>
      <c r="I961" s="162">
        <v>17</v>
      </c>
      <c r="J961" s="162">
        <v>0</v>
      </c>
      <c r="K961" s="163">
        <f t="shared" si="200"/>
        <v>8</v>
      </c>
      <c r="L961" s="163">
        <f t="shared" si="198"/>
        <v>8</v>
      </c>
      <c r="M961" s="161">
        <f t="shared" si="199"/>
        <v>8</v>
      </c>
      <c r="N961" s="164" t="str">
        <f t="shared" si="201"/>
        <v/>
      </c>
      <c r="O961" s="164">
        <f t="shared" si="202"/>
        <v>7</v>
      </c>
      <c r="P961" s="164">
        <f t="shared" si="203"/>
        <v>1</v>
      </c>
      <c r="Q961" s="164" t="str">
        <f t="shared" si="204"/>
        <v/>
      </c>
      <c r="R961" s="165">
        <f t="shared" si="205"/>
        <v>17</v>
      </c>
      <c r="S961" s="166">
        <v>1</v>
      </c>
      <c r="T961" s="167"/>
    </row>
    <row r="962" spans="1:20">
      <c r="A962" s="135" t="s">
        <v>159</v>
      </c>
      <c r="B962" s="142"/>
      <c r="C962" s="137">
        <v>8</v>
      </c>
      <c r="D962" s="137">
        <v>0</v>
      </c>
      <c r="E962" s="137">
        <v>12</v>
      </c>
      <c r="F962" s="137">
        <v>0</v>
      </c>
      <c r="G962" s="137">
        <v>13</v>
      </c>
      <c r="H962" s="137">
        <v>0</v>
      </c>
      <c r="I962" s="137">
        <v>17</v>
      </c>
      <c r="J962" s="137">
        <v>0</v>
      </c>
      <c r="K962" s="138">
        <f t="shared" si="200"/>
        <v>8</v>
      </c>
      <c r="L962" s="138">
        <f t="shared" si="198"/>
        <v>8</v>
      </c>
      <c r="M962" s="136">
        <f t="shared" si="199"/>
        <v>0</v>
      </c>
      <c r="N962" s="139" t="str">
        <f t="shared" si="201"/>
        <v/>
      </c>
      <c r="O962" s="139" t="str">
        <f t="shared" si="202"/>
        <v/>
      </c>
      <c r="P962" s="139" t="str">
        <f t="shared" si="203"/>
        <v/>
      </c>
      <c r="Q962" s="139" t="str">
        <f t="shared" si="204"/>
        <v/>
      </c>
      <c r="R962" s="140">
        <f t="shared" si="205"/>
        <v>0</v>
      </c>
      <c r="S962" s="141">
        <v>1</v>
      </c>
      <c r="T962" s="142"/>
    </row>
    <row r="963" spans="1:20">
      <c r="A963" s="135" t="s">
        <v>160</v>
      </c>
      <c r="B963" s="142"/>
      <c r="C963" s="137">
        <v>8</v>
      </c>
      <c r="D963" s="137">
        <v>0</v>
      </c>
      <c r="E963" s="137">
        <v>12</v>
      </c>
      <c r="F963" s="137">
        <v>0</v>
      </c>
      <c r="G963" s="137">
        <v>13</v>
      </c>
      <c r="H963" s="137">
        <v>0</v>
      </c>
      <c r="I963" s="137">
        <v>17</v>
      </c>
      <c r="J963" s="137">
        <v>0</v>
      </c>
      <c r="K963" s="138">
        <f t="shared" si="200"/>
        <v>8</v>
      </c>
      <c r="L963" s="138">
        <f t="shared" si="198"/>
        <v>8</v>
      </c>
      <c r="M963" s="136">
        <f t="shared" si="199"/>
        <v>0</v>
      </c>
      <c r="N963" s="139" t="str">
        <f t="shared" si="201"/>
        <v/>
      </c>
      <c r="O963" s="139" t="str">
        <f t="shared" si="202"/>
        <v/>
      </c>
      <c r="P963" s="139" t="str">
        <f t="shared" si="203"/>
        <v/>
      </c>
      <c r="Q963" s="139" t="str">
        <f t="shared" si="204"/>
        <v/>
      </c>
      <c r="R963" s="140">
        <f t="shared" si="205"/>
        <v>0</v>
      </c>
      <c r="S963" s="141">
        <v>1</v>
      </c>
      <c r="T963" s="142"/>
    </row>
    <row r="964" spans="1:20">
      <c r="A964" s="135" t="s">
        <v>161</v>
      </c>
      <c r="B964" s="142" t="s">
        <v>168</v>
      </c>
      <c r="C964" s="137"/>
      <c r="D964" s="137"/>
      <c r="E964" s="137"/>
      <c r="F964" s="137"/>
      <c r="G964" s="137"/>
      <c r="H964" s="137"/>
      <c r="I964" s="137"/>
      <c r="J964" s="137"/>
      <c r="K964" s="138">
        <f t="shared" si="200"/>
        <v>0</v>
      </c>
      <c r="L964" s="138">
        <f t="shared" si="198"/>
        <v>0</v>
      </c>
      <c r="M964" s="136">
        <f t="shared" si="199"/>
        <v>0</v>
      </c>
      <c r="N964" s="139" t="str">
        <f t="shared" si="201"/>
        <v/>
      </c>
      <c r="O964" s="139" t="str">
        <f t="shared" si="202"/>
        <v/>
      </c>
      <c r="P964" s="139" t="str">
        <f t="shared" si="203"/>
        <v/>
      </c>
      <c r="Q964" s="139" t="str">
        <f t="shared" si="204"/>
        <v/>
      </c>
      <c r="R964" s="140">
        <f t="shared" si="205"/>
        <v>0</v>
      </c>
      <c r="S964" s="141"/>
      <c r="T964" s="142"/>
    </row>
    <row r="965" spans="1:20">
      <c r="A965" s="135" t="s">
        <v>162</v>
      </c>
      <c r="B965" s="142" t="s">
        <v>168</v>
      </c>
      <c r="C965" s="137"/>
      <c r="D965" s="137"/>
      <c r="E965" s="137"/>
      <c r="F965" s="137"/>
      <c r="G965" s="137"/>
      <c r="H965" s="137"/>
      <c r="I965" s="137"/>
      <c r="J965" s="137"/>
      <c r="K965" s="138">
        <f t="shared" si="200"/>
        <v>0</v>
      </c>
      <c r="L965" s="138">
        <f t="shared" si="198"/>
        <v>0</v>
      </c>
      <c r="M965" s="136">
        <f t="shared" si="199"/>
        <v>0</v>
      </c>
      <c r="N965" s="139" t="str">
        <f t="shared" si="201"/>
        <v/>
      </c>
      <c r="O965" s="139" t="str">
        <f t="shared" si="202"/>
        <v/>
      </c>
      <c r="P965" s="139" t="str">
        <f t="shared" si="203"/>
        <v/>
      </c>
      <c r="Q965" s="139" t="str">
        <f t="shared" si="204"/>
        <v/>
      </c>
      <c r="R965" s="140">
        <f t="shared" si="205"/>
        <v>0</v>
      </c>
      <c r="S965" s="141"/>
      <c r="T965" s="142"/>
    </row>
    <row r="966" spans="1:20">
      <c r="A966" s="135" t="s">
        <v>163</v>
      </c>
      <c r="B966" s="142" t="s">
        <v>140</v>
      </c>
      <c r="C966" s="137"/>
      <c r="D966" s="137"/>
      <c r="E966" s="137"/>
      <c r="F966" s="137"/>
      <c r="G966" s="137"/>
      <c r="H966" s="137"/>
      <c r="I966" s="137"/>
      <c r="J966" s="137"/>
      <c r="K966" s="138">
        <f t="shared" si="200"/>
        <v>0</v>
      </c>
      <c r="L966" s="138">
        <f t="shared" si="198"/>
        <v>0</v>
      </c>
      <c r="M966" s="136">
        <f t="shared" si="199"/>
        <v>0</v>
      </c>
      <c r="N966" s="139" t="str">
        <f t="shared" si="201"/>
        <v/>
      </c>
      <c r="O966" s="139">
        <f t="shared" si="202"/>
        <v>0</v>
      </c>
      <c r="P966" s="139" t="str">
        <f t="shared" si="203"/>
        <v/>
      </c>
      <c r="Q966" s="139" t="str">
        <f t="shared" si="204"/>
        <v/>
      </c>
      <c r="R966" s="140">
        <f t="shared" si="205"/>
        <v>0</v>
      </c>
      <c r="S966" s="141"/>
      <c r="T966" s="142"/>
    </row>
    <row r="967" spans="1:20">
      <c r="A967" s="135" t="s">
        <v>164</v>
      </c>
      <c r="B967" s="142"/>
      <c r="C967" s="137">
        <v>8</v>
      </c>
      <c r="D967" s="137">
        <v>0</v>
      </c>
      <c r="E967" s="137">
        <v>12</v>
      </c>
      <c r="F967" s="137">
        <v>0</v>
      </c>
      <c r="G967" s="137">
        <v>13</v>
      </c>
      <c r="H967" s="137">
        <v>0</v>
      </c>
      <c r="I967" s="137">
        <v>17</v>
      </c>
      <c r="J967" s="137">
        <v>0</v>
      </c>
      <c r="K967" s="138">
        <f t="shared" si="200"/>
        <v>8</v>
      </c>
      <c r="L967" s="138">
        <f t="shared" si="198"/>
        <v>8</v>
      </c>
      <c r="M967" s="136">
        <f t="shared" si="199"/>
        <v>0</v>
      </c>
      <c r="N967" s="139" t="str">
        <f t="shared" si="201"/>
        <v/>
      </c>
      <c r="O967" s="139" t="str">
        <f t="shared" si="202"/>
        <v/>
      </c>
      <c r="P967" s="139" t="str">
        <f t="shared" si="203"/>
        <v/>
      </c>
      <c r="Q967" s="139" t="str">
        <f t="shared" si="204"/>
        <v/>
      </c>
      <c r="R967" s="140">
        <f t="shared" si="205"/>
        <v>0</v>
      </c>
      <c r="S967" s="141">
        <v>1</v>
      </c>
      <c r="T967" s="142"/>
    </row>
    <row r="968" spans="1:20">
      <c r="A968" s="135" t="s">
        <v>165</v>
      </c>
      <c r="B968" s="142" t="s">
        <v>140</v>
      </c>
      <c r="C968" s="137"/>
      <c r="D968" s="137"/>
      <c r="E968" s="137"/>
      <c r="F968" s="137"/>
      <c r="G968" s="137"/>
      <c r="H968" s="137"/>
      <c r="I968" s="137"/>
      <c r="J968" s="137"/>
      <c r="K968" s="138">
        <f t="shared" si="200"/>
        <v>0</v>
      </c>
      <c r="L968" s="138">
        <f t="shared" si="198"/>
        <v>0</v>
      </c>
      <c r="M968" s="136">
        <f t="shared" si="199"/>
        <v>0</v>
      </c>
      <c r="N968" s="139" t="str">
        <f t="shared" si="201"/>
        <v/>
      </c>
      <c r="O968" s="139">
        <f t="shared" si="202"/>
        <v>0</v>
      </c>
      <c r="P968" s="139" t="str">
        <f t="shared" si="203"/>
        <v/>
      </c>
      <c r="Q968" s="139" t="str">
        <f t="shared" si="204"/>
        <v/>
      </c>
      <c r="R968" s="140">
        <f t="shared" si="205"/>
        <v>0</v>
      </c>
      <c r="S968" s="141"/>
      <c r="T968" s="142"/>
    </row>
    <row r="969" spans="1:20">
      <c r="A969" s="135" t="s">
        <v>166</v>
      </c>
      <c r="B969" s="142"/>
      <c r="C969" s="137"/>
      <c r="D969" s="137"/>
      <c r="E969" s="137"/>
      <c r="F969" s="137"/>
      <c r="G969" s="137"/>
      <c r="H969" s="137"/>
      <c r="I969" s="137"/>
      <c r="J969" s="137"/>
      <c r="K969" s="138">
        <f t="shared" si="200"/>
        <v>0</v>
      </c>
      <c r="L969" s="138">
        <f t="shared" si="198"/>
        <v>0</v>
      </c>
      <c r="M969" s="136">
        <f t="shared" si="199"/>
        <v>0</v>
      </c>
      <c r="N969" s="139" t="str">
        <f t="shared" si="201"/>
        <v/>
      </c>
      <c r="O969" s="139" t="str">
        <f t="shared" si="202"/>
        <v/>
      </c>
      <c r="P969" s="139" t="str">
        <f t="shared" si="203"/>
        <v/>
      </c>
      <c r="Q969" s="139" t="str">
        <f t="shared" si="204"/>
        <v/>
      </c>
      <c r="R969" s="140">
        <f t="shared" si="205"/>
        <v>0</v>
      </c>
      <c r="S969" s="141"/>
      <c r="T969" s="142"/>
    </row>
    <row r="970" spans="1:20" ht="16" thickBot="1">
      <c r="A970" s="143"/>
      <c r="B970" s="143"/>
      <c r="C970" s="144"/>
      <c r="D970" s="144"/>
      <c r="E970" s="144"/>
      <c r="F970" s="144"/>
      <c r="G970" s="144"/>
      <c r="H970" s="144"/>
      <c r="I970" s="144"/>
      <c r="J970" s="144"/>
      <c r="K970" s="260" t="s">
        <v>167</v>
      </c>
      <c r="L970" s="261"/>
      <c r="M970" s="262"/>
      <c r="N970" s="145">
        <f t="shared" ref="N970:S970" si="206">SUM(N939:N969)</f>
        <v>0</v>
      </c>
      <c r="O970" s="145">
        <f t="shared" si="206"/>
        <v>14</v>
      </c>
      <c r="P970" s="145">
        <f t="shared" si="206"/>
        <v>2</v>
      </c>
      <c r="Q970" s="145">
        <f t="shared" si="206"/>
        <v>0</v>
      </c>
      <c r="R970" s="145">
        <f t="shared" si="206"/>
        <v>34</v>
      </c>
      <c r="S970" s="145">
        <f t="shared" si="206"/>
        <v>20</v>
      </c>
      <c r="T970" s="145"/>
    </row>
    <row r="971" spans="1:20" ht="16" thickBot="1"/>
    <row r="972" spans="1:20" ht="16" thickBot="1">
      <c r="A972" s="242" t="s">
        <v>116</v>
      </c>
      <c r="B972" s="243"/>
      <c r="C972" s="243"/>
      <c r="D972" s="243"/>
      <c r="E972" s="243"/>
      <c r="F972" s="243"/>
      <c r="G972" s="243"/>
      <c r="H972" s="243"/>
      <c r="I972" s="243"/>
      <c r="J972" s="243"/>
      <c r="K972" s="243"/>
      <c r="L972" s="243"/>
      <c r="M972" s="243"/>
      <c r="N972" s="243"/>
      <c r="O972" s="243"/>
      <c r="P972" s="243"/>
      <c r="Q972" s="243"/>
      <c r="R972" s="243"/>
      <c r="S972" s="243"/>
      <c r="T972" s="244"/>
    </row>
    <row r="973" spans="1:20">
      <c r="A973" s="245"/>
      <c r="B973" s="246"/>
      <c r="C973" s="113"/>
      <c r="D973" s="113"/>
      <c r="E973" s="113"/>
      <c r="F973" s="114"/>
      <c r="G973" s="114"/>
      <c r="H973" s="114"/>
      <c r="I973" s="114"/>
      <c r="J973" s="114"/>
      <c r="K973" s="114"/>
      <c r="L973" s="114"/>
      <c r="M973" s="113"/>
      <c r="N973" s="114"/>
      <c r="O973" s="114"/>
      <c r="P973" s="114"/>
      <c r="Q973" s="113"/>
      <c r="R973" s="115"/>
      <c r="S973" s="115"/>
      <c r="T973" s="116"/>
    </row>
    <row r="974" spans="1:20">
      <c r="A974" s="247" t="s">
        <v>117</v>
      </c>
      <c r="B974" s="248"/>
      <c r="C974" s="119" t="s">
        <v>118</v>
      </c>
      <c r="D974" s="249" t="s">
        <v>175</v>
      </c>
      <c r="E974" s="249"/>
      <c r="F974" s="249"/>
      <c r="G974" s="249"/>
      <c r="H974" s="249"/>
      <c r="I974" s="249"/>
      <c r="J974" s="249"/>
      <c r="K974" s="120"/>
      <c r="L974" s="120"/>
      <c r="M974" s="120"/>
      <c r="N974" s="120"/>
      <c r="O974" s="119"/>
      <c r="P974" s="120"/>
      <c r="R974" s="120"/>
      <c r="S974" s="120"/>
      <c r="T974" s="121"/>
    </row>
    <row r="975" spans="1:20">
      <c r="A975" s="117" t="s">
        <v>119</v>
      </c>
      <c r="B975" s="118"/>
      <c r="C975" s="119" t="s">
        <v>118</v>
      </c>
      <c r="D975" s="248"/>
      <c r="E975" s="248"/>
      <c r="F975" s="248"/>
      <c r="G975" s="248"/>
      <c r="H975" s="248"/>
      <c r="I975" s="248"/>
      <c r="J975" s="248"/>
      <c r="K975" s="120"/>
      <c r="L975" s="120"/>
      <c r="M975" s="120" t="s">
        <v>195</v>
      </c>
      <c r="O975" s="119"/>
      <c r="P975" s="120"/>
      <c r="Q975" s="120"/>
      <c r="R975" s="120"/>
      <c r="S975" s="122"/>
      <c r="T975" s="121"/>
    </row>
    <row r="976" spans="1:20">
      <c r="A976" s="117" t="s">
        <v>120</v>
      </c>
      <c r="B976" s="118"/>
      <c r="C976" s="119" t="s">
        <v>118</v>
      </c>
      <c r="D976" s="248" t="s">
        <v>176</v>
      </c>
      <c r="E976" s="248"/>
      <c r="F976" s="248"/>
      <c r="G976" s="248"/>
      <c r="H976" s="248"/>
      <c r="I976" s="248"/>
      <c r="J976" s="248"/>
      <c r="K976" s="120"/>
      <c r="L976" s="120"/>
      <c r="M976" s="120"/>
      <c r="N976" s="120"/>
      <c r="O976" s="119"/>
      <c r="P976" s="120"/>
      <c r="Q976" s="120"/>
      <c r="R976" s="120"/>
      <c r="S976" s="120"/>
      <c r="T976" s="121"/>
    </row>
    <row r="977" spans="1:20">
      <c r="A977" s="123" t="s">
        <v>121</v>
      </c>
      <c r="B977" s="124"/>
      <c r="C977" s="125" t="s">
        <v>118</v>
      </c>
      <c r="D977" s="250"/>
      <c r="E977" s="250"/>
      <c r="F977" s="250"/>
      <c r="G977" s="250"/>
      <c r="H977" s="250"/>
      <c r="I977" s="250"/>
      <c r="J977" s="250"/>
      <c r="K977" s="124"/>
      <c r="L977" s="124"/>
      <c r="M977" s="124"/>
      <c r="N977" s="124"/>
      <c r="O977" s="124"/>
      <c r="P977" s="124"/>
      <c r="Q977" s="124"/>
      <c r="R977" s="124"/>
      <c r="S977" s="124"/>
      <c r="T977" s="126"/>
    </row>
    <row r="978" spans="1:20" ht="16" thickBot="1">
      <c r="A978" s="127"/>
      <c r="B978" s="128"/>
      <c r="C978" s="129"/>
      <c r="D978" s="129"/>
      <c r="E978" s="129"/>
      <c r="F978" s="129"/>
      <c r="G978" s="129"/>
      <c r="H978" s="129"/>
      <c r="I978" s="129"/>
      <c r="J978" s="129"/>
      <c r="K978" s="129"/>
      <c r="L978" s="129"/>
      <c r="M978" s="128"/>
      <c r="N978" s="129"/>
      <c r="O978" s="129"/>
      <c r="P978" s="129"/>
      <c r="Q978" s="129"/>
      <c r="R978" s="129"/>
      <c r="S978" s="129"/>
      <c r="T978" s="130"/>
    </row>
    <row r="979" spans="1:20" ht="12.75" customHeight="1">
      <c r="A979" s="251" t="s">
        <v>122</v>
      </c>
      <c r="B979" s="253" t="s">
        <v>123</v>
      </c>
      <c r="C979" s="255" t="s">
        <v>124</v>
      </c>
      <c r="D979" s="256"/>
      <c r="E979" s="256"/>
      <c r="F979" s="257"/>
      <c r="G979" s="255" t="s">
        <v>125</v>
      </c>
      <c r="H979" s="256"/>
      <c r="I979" s="256"/>
      <c r="J979" s="257"/>
      <c r="K979" s="253" t="s">
        <v>126</v>
      </c>
      <c r="L979" s="253" t="s">
        <v>127</v>
      </c>
      <c r="M979" s="264" t="s">
        <v>128</v>
      </c>
      <c r="N979" s="266" t="s">
        <v>129</v>
      </c>
      <c r="O979" s="256"/>
      <c r="P979" s="256"/>
      <c r="Q979" s="267"/>
      <c r="R979" s="268" t="s">
        <v>130</v>
      </c>
      <c r="S979" s="131" t="s">
        <v>172</v>
      </c>
      <c r="T979" s="268" t="s">
        <v>132</v>
      </c>
    </row>
    <row r="980" spans="1:20" ht="16" thickBot="1">
      <c r="A980" s="252"/>
      <c r="B980" s="254"/>
      <c r="C980" s="258" t="s">
        <v>133</v>
      </c>
      <c r="D980" s="259"/>
      <c r="E980" s="258" t="s">
        <v>134</v>
      </c>
      <c r="F980" s="259"/>
      <c r="G980" s="258" t="s">
        <v>133</v>
      </c>
      <c r="H980" s="259"/>
      <c r="I980" s="258" t="s">
        <v>134</v>
      </c>
      <c r="J980" s="259"/>
      <c r="K980" s="254"/>
      <c r="L980" s="254"/>
      <c r="M980" s="265"/>
      <c r="N980" s="132">
        <v>1.5</v>
      </c>
      <c r="O980" s="133">
        <v>2</v>
      </c>
      <c r="P980" s="133">
        <v>3</v>
      </c>
      <c r="Q980" s="134">
        <v>4</v>
      </c>
      <c r="R980" s="269"/>
      <c r="S980" s="156">
        <v>15000</v>
      </c>
      <c r="T980" s="269"/>
    </row>
    <row r="981" spans="1:20">
      <c r="A981" s="135" t="s">
        <v>135</v>
      </c>
      <c r="B981" s="142" t="s">
        <v>140</v>
      </c>
      <c r="C981" s="137"/>
      <c r="D981" s="137"/>
      <c r="E981" s="137"/>
      <c r="F981" s="137"/>
      <c r="G981" s="137"/>
      <c r="H981" s="137"/>
      <c r="I981" s="137"/>
      <c r="J981" s="137"/>
      <c r="K981" s="138">
        <f t="shared" ref="K981:K1011" si="207">((((E981-C981)*60)+(F981-D981))/60)+((((I981-G981)*60)+(J981-H981))/60)</f>
        <v>0</v>
      </c>
      <c r="L981" s="138">
        <f t="shared" ref="L981:L1011" si="208">IF(K981=0,0,IF(OR(B981="H",B981="OFF"),K981,IF(B981="",7,0)))</f>
        <v>0</v>
      </c>
      <c r="M981" s="136">
        <f t="shared" ref="M981:M1011" si="209">IF(AND(B981="",K981&lt;=8),0,IF(AND(B981="",K981&gt;8),K981-L981,IF(OR(B981="H",B981="OFF"),L981,0)))</f>
        <v>0</v>
      </c>
      <c r="N981" s="139" t="str">
        <f t="shared" ref="N981:N1011" si="210">IF(M981=0,"",IF(AND(B981="",L981=8,M981&lt;=1),M981,IF(AND(M981&gt;1,B981=""),1,"")))</f>
        <v/>
      </c>
      <c r="O981" s="139">
        <f t="shared" ref="O981:O1011" si="211">IF(AND(B981="",M981&gt;1),M981-N981,IF(AND(B981="H",M981&lt;=5),M981,IF(AND(B981="OFF",M981&lt;=7),M981,IF(AND(B981="H",M981&gt;5),5,IF(AND(B981="OFF",M981&gt;7),7,"")))))</f>
        <v>0</v>
      </c>
      <c r="P981" s="139" t="str">
        <f t="shared" ref="P981:P1011" si="212">IF(AND(B981="OFF",M981&gt;=8),1,IF(AND(B981="H",M981&gt;=6),1,""))</f>
        <v/>
      </c>
      <c r="Q981" s="139" t="str">
        <f t="shared" ref="Q981:Q1011" si="213">IF(AND(B981="H",M981&gt;=6),M981-6,IF(AND(B981="OFF",M981&gt;8),M981-8,""))</f>
        <v/>
      </c>
      <c r="R981" s="147">
        <f t="shared" ref="R981:R1011" si="214">(IF(N981="",0,(N981*$N$10)))+(IF(O981="",0,(O981*$O$10)))+(IF(P981="",0,(P981*$P$10)))+(IF(Q981="",0,(Q981*$Q$10)))</f>
        <v>0</v>
      </c>
      <c r="S981" s="159"/>
      <c r="T981" s="142"/>
    </row>
    <row r="982" spans="1:20">
      <c r="A982" s="135" t="s">
        <v>136</v>
      </c>
      <c r="B982" s="142" t="s">
        <v>140</v>
      </c>
      <c r="C982" s="137"/>
      <c r="D982" s="137"/>
      <c r="E982" s="137"/>
      <c r="F982" s="137"/>
      <c r="G982" s="137"/>
      <c r="H982" s="137"/>
      <c r="I982" s="137"/>
      <c r="J982" s="137"/>
      <c r="K982" s="138">
        <f t="shared" si="207"/>
        <v>0</v>
      </c>
      <c r="L982" s="138">
        <f t="shared" si="208"/>
        <v>0</v>
      </c>
      <c r="M982" s="136">
        <f t="shared" si="209"/>
        <v>0</v>
      </c>
      <c r="N982" s="139" t="str">
        <f t="shared" si="210"/>
        <v/>
      </c>
      <c r="O982" s="139">
        <f t="shared" si="211"/>
        <v>0</v>
      </c>
      <c r="P982" s="139" t="str">
        <f t="shared" si="212"/>
        <v/>
      </c>
      <c r="Q982" s="139" t="str">
        <f t="shared" si="213"/>
        <v/>
      </c>
      <c r="R982" s="147">
        <f t="shared" si="214"/>
        <v>0</v>
      </c>
      <c r="S982" s="159"/>
      <c r="T982" s="142"/>
    </row>
    <row r="983" spans="1:20" s="168" customFormat="1">
      <c r="A983" s="160" t="s">
        <v>137</v>
      </c>
      <c r="B983" s="167"/>
      <c r="C983" s="162">
        <v>7</v>
      </c>
      <c r="D983" s="162">
        <v>0</v>
      </c>
      <c r="E983" s="162">
        <v>12</v>
      </c>
      <c r="F983" s="162">
        <v>0</v>
      </c>
      <c r="G983" s="162">
        <v>13</v>
      </c>
      <c r="H983" s="162">
        <v>0</v>
      </c>
      <c r="I983" s="162">
        <v>19</v>
      </c>
      <c r="J983" s="162">
        <v>0</v>
      </c>
      <c r="K983" s="163">
        <f t="shared" si="207"/>
        <v>11</v>
      </c>
      <c r="L983" s="163">
        <f t="shared" si="208"/>
        <v>7</v>
      </c>
      <c r="M983" s="161">
        <f t="shared" si="209"/>
        <v>4</v>
      </c>
      <c r="N983" s="164">
        <f t="shared" si="210"/>
        <v>1</v>
      </c>
      <c r="O983" s="164">
        <f t="shared" si="211"/>
        <v>3</v>
      </c>
      <c r="P983" s="164" t="str">
        <f t="shared" si="212"/>
        <v/>
      </c>
      <c r="Q983" s="164" t="str">
        <f t="shared" si="213"/>
        <v/>
      </c>
      <c r="R983" s="169">
        <f t="shared" si="214"/>
        <v>7.5</v>
      </c>
      <c r="S983" s="170">
        <v>1</v>
      </c>
      <c r="T983" s="167"/>
    </row>
    <row r="984" spans="1:20" s="168" customFormat="1">
      <c r="A984" s="160" t="s">
        <v>138</v>
      </c>
      <c r="B984" s="167"/>
      <c r="C984" s="162">
        <v>7</v>
      </c>
      <c r="D984" s="162">
        <v>0</v>
      </c>
      <c r="E984" s="162">
        <v>12</v>
      </c>
      <c r="F984" s="162">
        <v>0</v>
      </c>
      <c r="G984" s="162">
        <v>13</v>
      </c>
      <c r="H984" s="162">
        <v>0</v>
      </c>
      <c r="I984" s="162">
        <v>19</v>
      </c>
      <c r="J984" s="162">
        <v>0</v>
      </c>
      <c r="K984" s="163">
        <f t="shared" si="207"/>
        <v>11</v>
      </c>
      <c r="L984" s="163">
        <f t="shared" si="208"/>
        <v>7</v>
      </c>
      <c r="M984" s="161">
        <f t="shared" si="209"/>
        <v>4</v>
      </c>
      <c r="N984" s="164">
        <f t="shared" si="210"/>
        <v>1</v>
      </c>
      <c r="O984" s="164">
        <f t="shared" si="211"/>
        <v>3</v>
      </c>
      <c r="P984" s="164" t="str">
        <f t="shared" si="212"/>
        <v/>
      </c>
      <c r="Q984" s="164" t="str">
        <f t="shared" si="213"/>
        <v/>
      </c>
      <c r="R984" s="169">
        <f t="shared" si="214"/>
        <v>7.5</v>
      </c>
      <c r="S984" s="170">
        <v>1</v>
      </c>
      <c r="T984" s="167"/>
    </row>
    <row r="985" spans="1:20" s="168" customFormat="1">
      <c r="A985" s="160" t="s">
        <v>139</v>
      </c>
      <c r="B985" s="167"/>
      <c r="C985" s="162">
        <v>7</v>
      </c>
      <c r="D985" s="162">
        <v>0</v>
      </c>
      <c r="E985" s="162">
        <v>12</v>
      </c>
      <c r="F985" s="162">
        <v>0</v>
      </c>
      <c r="G985" s="162">
        <v>13</v>
      </c>
      <c r="H985" s="162">
        <v>0</v>
      </c>
      <c r="I985" s="162">
        <v>19</v>
      </c>
      <c r="J985" s="162">
        <v>0</v>
      </c>
      <c r="K985" s="163">
        <f t="shared" si="207"/>
        <v>11</v>
      </c>
      <c r="L985" s="163">
        <f t="shared" si="208"/>
        <v>7</v>
      </c>
      <c r="M985" s="161">
        <f t="shared" si="209"/>
        <v>4</v>
      </c>
      <c r="N985" s="164">
        <f t="shared" si="210"/>
        <v>1</v>
      </c>
      <c r="O985" s="164">
        <f t="shared" si="211"/>
        <v>3</v>
      </c>
      <c r="P985" s="164" t="str">
        <f t="shared" si="212"/>
        <v/>
      </c>
      <c r="Q985" s="164" t="str">
        <f t="shared" si="213"/>
        <v/>
      </c>
      <c r="R985" s="169">
        <f t="shared" si="214"/>
        <v>7.5</v>
      </c>
      <c r="S985" s="170">
        <v>1</v>
      </c>
      <c r="T985" s="167"/>
    </row>
    <row r="986" spans="1:20" s="168" customFormat="1">
      <c r="A986" s="160" t="s">
        <v>141</v>
      </c>
      <c r="B986" s="167"/>
      <c r="C986" s="162">
        <v>7</v>
      </c>
      <c r="D986" s="162">
        <v>0</v>
      </c>
      <c r="E986" s="162">
        <v>12</v>
      </c>
      <c r="F986" s="162">
        <v>0</v>
      </c>
      <c r="G986" s="162">
        <v>13</v>
      </c>
      <c r="H986" s="162">
        <v>0</v>
      </c>
      <c r="I986" s="162">
        <v>19</v>
      </c>
      <c r="J986" s="162">
        <v>0</v>
      </c>
      <c r="K986" s="163">
        <f t="shared" si="207"/>
        <v>11</v>
      </c>
      <c r="L986" s="163">
        <f t="shared" si="208"/>
        <v>7</v>
      </c>
      <c r="M986" s="161">
        <f t="shared" si="209"/>
        <v>4</v>
      </c>
      <c r="N986" s="164">
        <f t="shared" si="210"/>
        <v>1</v>
      </c>
      <c r="O986" s="164">
        <f t="shared" si="211"/>
        <v>3</v>
      </c>
      <c r="P986" s="164" t="str">
        <f t="shared" si="212"/>
        <v/>
      </c>
      <c r="Q986" s="164" t="str">
        <f t="shared" si="213"/>
        <v/>
      </c>
      <c r="R986" s="169">
        <f t="shared" si="214"/>
        <v>7.5</v>
      </c>
      <c r="S986" s="170">
        <v>1</v>
      </c>
      <c r="T986" s="167"/>
    </row>
    <row r="987" spans="1:20" s="168" customFormat="1">
      <c r="A987" s="160" t="s">
        <v>142</v>
      </c>
      <c r="B987" s="161"/>
      <c r="C987" s="162">
        <v>7</v>
      </c>
      <c r="D987" s="162">
        <v>0</v>
      </c>
      <c r="E987" s="162">
        <v>12</v>
      </c>
      <c r="F987" s="162">
        <v>0</v>
      </c>
      <c r="G987" s="162">
        <v>13</v>
      </c>
      <c r="H987" s="162">
        <v>0</v>
      </c>
      <c r="I987" s="162">
        <v>19</v>
      </c>
      <c r="J987" s="162">
        <v>0</v>
      </c>
      <c r="K987" s="163">
        <f t="shared" si="207"/>
        <v>11</v>
      </c>
      <c r="L987" s="163">
        <f t="shared" si="208"/>
        <v>7</v>
      </c>
      <c r="M987" s="161">
        <f t="shared" si="209"/>
        <v>4</v>
      </c>
      <c r="N987" s="164">
        <f t="shared" si="210"/>
        <v>1</v>
      </c>
      <c r="O987" s="164">
        <f t="shared" si="211"/>
        <v>3</v>
      </c>
      <c r="P987" s="164" t="str">
        <f t="shared" si="212"/>
        <v/>
      </c>
      <c r="Q987" s="164" t="str">
        <f t="shared" si="213"/>
        <v/>
      </c>
      <c r="R987" s="169">
        <f t="shared" si="214"/>
        <v>7.5</v>
      </c>
      <c r="S987" s="170">
        <v>1</v>
      </c>
      <c r="T987" s="167"/>
    </row>
    <row r="988" spans="1:20" s="168" customFormat="1">
      <c r="A988" s="160" t="s">
        <v>143</v>
      </c>
      <c r="B988" s="161"/>
      <c r="C988" s="162">
        <v>19</v>
      </c>
      <c r="D988" s="162">
        <v>0</v>
      </c>
      <c r="E988" s="162">
        <v>24</v>
      </c>
      <c r="F988" s="162">
        <v>0</v>
      </c>
      <c r="G988" s="162">
        <v>25</v>
      </c>
      <c r="H988" s="162">
        <v>0</v>
      </c>
      <c r="I988" s="162">
        <v>31</v>
      </c>
      <c r="J988" s="162">
        <v>0</v>
      </c>
      <c r="K988" s="163">
        <f t="shared" si="207"/>
        <v>11</v>
      </c>
      <c r="L988" s="163">
        <f t="shared" si="208"/>
        <v>7</v>
      </c>
      <c r="M988" s="161">
        <f t="shared" si="209"/>
        <v>4</v>
      </c>
      <c r="N988" s="164">
        <f t="shared" si="210"/>
        <v>1</v>
      </c>
      <c r="O988" s="164">
        <f t="shared" si="211"/>
        <v>3</v>
      </c>
      <c r="P988" s="164" t="str">
        <f t="shared" si="212"/>
        <v/>
      </c>
      <c r="Q988" s="164" t="str">
        <f t="shared" si="213"/>
        <v/>
      </c>
      <c r="R988" s="169">
        <f t="shared" si="214"/>
        <v>7.5</v>
      </c>
      <c r="S988" s="170">
        <v>1</v>
      </c>
      <c r="T988" s="167"/>
    </row>
    <row r="989" spans="1:20" s="168" customFormat="1">
      <c r="A989" s="160" t="s">
        <v>144</v>
      </c>
      <c r="B989" s="161"/>
      <c r="C989" s="162">
        <v>19</v>
      </c>
      <c r="D989" s="162">
        <v>0</v>
      </c>
      <c r="E989" s="162">
        <v>24</v>
      </c>
      <c r="F989" s="162">
        <v>0</v>
      </c>
      <c r="G989" s="162">
        <v>25</v>
      </c>
      <c r="H989" s="162">
        <v>0</v>
      </c>
      <c r="I989" s="162">
        <v>31</v>
      </c>
      <c r="J989" s="162">
        <v>0</v>
      </c>
      <c r="K989" s="163">
        <f t="shared" si="207"/>
        <v>11</v>
      </c>
      <c r="L989" s="163">
        <f t="shared" si="208"/>
        <v>7</v>
      </c>
      <c r="M989" s="161">
        <f t="shared" si="209"/>
        <v>4</v>
      </c>
      <c r="N989" s="164">
        <f t="shared" si="210"/>
        <v>1</v>
      </c>
      <c r="O989" s="164">
        <f t="shared" si="211"/>
        <v>3</v>
      </c>
      <c r="P989" s="164" t="str">
        <f t="shared" si="212"/>
        <v/>
      </c>
      <c r="Q989" s="164" t="str">
        <f t="shared" si="213"/>
        <v/>
      </c>
      <c r="R989" s="169">
        <f t="shared" si="214"/>
        <v>7.5</v>
      </c>
      <c r="S989" s="170">
        <v>1</v>
      </c>
      <c r="T989" s="167"/>
    </row>
    <row r="990" spans="1:20" s="168" customFormat="1">
      <c r="A990" s="160" t="s">
        <v>145</v>
      </c>
      <c r="B990" s="161"/>
      <c r="C990" s="162">
        <v>19</v>
      </c>
      <c r="D990" s="162">
        <v>0</v>
      </c>
      <c r="E990" s="162">
        <v>24</v>
      </c>
      <c r="F990" s="162">
        <v>0</v>
      </c>
      <c r="G990" s="162">
        <v>25</v>
      </c>
      <c r="H990" s="162">
        <v>0</v>
      </c>
      <c r="I990" s="162">
        <v>31</v>
      </c>
      <c r="J990" s="162">
        <v>0</v>
      </c>
      <c r="K990" s="163">
        <f t="shared" si="207"/>
        <v>11</v>
      </c>
      <c r="L990" s="163">
        <f t="shared" si="208"/>
        <v>7</v>
      </c>
      <c r="M990" s="161">
        <f t="shared" si="209"/>
        <v>4</v>
      </c>
      <c r="N990" s="164">
        <f t="shared" si="210"/>
        <v>1</v>
      </c>
      <c r="O990" s="164">
        <f t="shared" si="211"/>
        <v>3</v>
      </c>
      <c r="P990" s="164" t="str">
        <f t="shared" si="212"/>
        <v/>
      </c>
      <c r="Q990" s="164" t="str">
        <f t="shared" si="213"/>
        <v/>
      </c>
      <c r="R990" s="169">
        <f t="shared" si="214"/>
        <v>7.5</v>
      </c>
      <c r="S990" s="170">
        <v>1</v>
      </c>
      <c r="T990" s="167"/>
    </row>
    <row r="991" spans="1:20" s="168" customFormat="1">
      <c r="A991" s="160" t="s">
        <v>146</v>
      </c>
      <c r="B991" s="161"/>
      <c r="C991" s="162">
        <v>19</v>
      </c>
      <c r="D991" s="162">
        <v>0</v>
      </c>
      <c r="E991" s="162">
        <v>24</v>
      </c>
      <c r="F991" s="162">
        <v>0</v>
      </c>
      <c r="G991" s="162">
        <v>25</v>
      </c>
      <c r="H991" s="162">
        <v>0</v>
      </c>
      <c r="I991" s="162">
        <v>31</v>
      </c>
      <c r="J991" s="162">
        <v>0</v>
      </c>
      <c r="K991" s="163">
        <f t="shared" si="207"/>
        <v>11</v>
      </c>
      <c r="L991" s="163">
        <f t="shared" si="208"/>
        <v>7</v>
      </c>
      <c r="M991" s="161">
        <f t="shared" si="209"/>
        <v>4</v>
      </c>
      <c r="N991" s="164">
        <f t="shared" si="210"/>
        <v>1</v>
      </c>
      <c r="O991" s="164">
        <f t="shared" si="211"/>
        <v>3</v>
      </c>
      <c r="P991" s="164" t="str">
        <f t="shared" si="212"/>
        <v/>
      </c>
      <c r="Q991" s="164" t="str">
        <f t="shared" si="213"/>
        <v/>
      </c>
      <c r="R991" s="169">
        <f t="shared" si="214"/>
        <v>7.5</v>
      </c>
      <c r="S991" s="170">
        <v>1</v>
      </c>
      <c r="T991" s="167"/>
    </row>
    <row r="992" spans="1:20" s="168" customFormat="1">
      <c r="A992" s="160" t="s">
        <v>147</v>
      </c>
      <c r="B992" s="167"/>
      <c r="C992" s="162">
        <v>19</v>
      </c>
      <c r="D992" s="162">
        <v>0</v>
      </c>
      <c r="E992" s="162">
        <v>24</v>
      </c>
      <c r="F992" s="162">
        <v>0</v>
      </c>
      <c r="G992" s="162">
        <v>25</v>
      </c>
      <c r="H992" s="162">
        <v>0</v>
      </c>
      <c r="I992" s="162">
        <v>31</v>
      </c>
      <c r="J992" s="162">
        <v>0</v>
      </c>
      <c r="K992" s="163">
        <f t="shared" si="207"/>
        <v>11</v>
      </c>
      <c r="L992" s="163">
        <f t="shared" si="208"/>
        <v>7</v>
      </c>
      <c r="M992" s="161">
        <f t="shared" si="209"/>
        <v>4</v>
      </c>
      <c r="N992" s="164">
        <f t="shared" si="210"/>
        <v>1</v>
      </c>
      <c r="O992" s="164">
        <f t="shared" si="211"/>
        <v>3</v>
      </c>
      <c r="P992" s="164" t="str">
        <f t="shared" si="212"/>
        <v/>
      </c>
      <c r="Q992" s="164" t="str">
        <f t="shared" si="213"/>
        <v/>
      </c>
      <c r="R992" s="169">
        <f t="shared" si="214"/>
        <v>7.5</v>
      </c>
      <c r="S992" s="170">
        <v>1</v>
      </c>
      <c r="T992" s="167"/>
    </row>
    <row r="993" spans="1:20">
      <c r="A993" s="135" t="s">
        <v>148</v>
      </c>
      <c r="B993" s="142" t="s">
        <v>140</v>
      </c>
      <c r="C993" s="137"/>
      <c r="D993" s="137"/>
      <c r="E993" s="137"/>
      <c r="F993" s="137"/>
      <c r="G993" s="137"/>
      <c r="H993" s="137"/>
      <c r="I993" s="137"/>
      <c r="J993" s="137"/>
      <c r="K993" s="138">
        <f t="shared" si="207"/>
        <v>0</v>
      </c>
      <c r="L993" s="138">
        <f t="shared" si="208"/>
        <v>0</v>
      </c>
      <c r="M993" s="136">
        <f t="shared" si="209"/>
        <v>0</v>
      </c>
      <c r="N993" s="139" t="str">
        <f t="shared" si="210"/>
        <v/>
      </c>
      <c r="O993" s="139">
        <f t="shared" si="211"/>
        <v>0</v>
      </c>
      <c r="P993" s="139" t="str">
        <f t="shared" si="212"/>
        <v/>
      </c>
      <c r="Q993" s="139" t="str">
        <f t="shared" si="213"/>
        <v/>
      </c>
      <c r="R993" s="147">
        <f t="shared" si="214"/>
        <v>0</v>
      </c>
      <c r="S993" s="159"/>
      <c r="T993" s="142"/>
    </row>
    <row r="994" spans="1:20">
      <c r="A994" s="135" t="s">
        <v>149</v>
      </c>
      <c r="B994" s="142" t="s">
        <v>140</v>
      </c>
      <c r="C994" s="137"/>
      <c r="D994" s="137"/>
      <c r="E994" s="137"/>
      <c r="F994" s="137"/>
      <c r="G994" s="137"/>
      <c r="H994" s="137"/>
      <c r="I994" s="137"/>
      <c r="J994" s="137"/>
      <c r="K994" s="138">
        <f t="shared" si="207"/>
        <v>0</v>
      </c>
      <c r="L994" s="138">
        <f t="shared" si="208"/>
        <v>0</v>
      </c>
      <c r="M994" s="136">
        <f t="shared" si="209"/>
        <v>0</v>
      </c>
      <c r="N994" s="139" t="str">
        <f t="shared" si="210"/>
        <v/>
      </c>
      <c r="O994" s="139">
        <f t="shared" si="211"/>
        <v>0</v>
      </c>
      <c r="P994" s="139" t="str">
        <f t="shared" si="212"/>
        <v/>
      </c>
      <c r="Q994" s="139" t="str">
        <f t="shared" si="213"/>
        <v/>
      </c>
      <c r="R994" s="147">
        <f t="shared" si="214"/>
        <v>0</v>
      </c>
      <c r="S994" s="159"/>
      <c r="T994" s="142"/>
    </row>
    <row r="995" spans="1:20">
      <c r="A995" s="135" t="s">
        <v>150</v>
      </c>
      <c r="B995" s="142" t="s">
        <v>140</v>
      </c>
      <c r="C995" s="137"/>
      <c r="D995" s="137"/>
      <c r="E995" s="137"/>
      <c r="F995" s="137"/>
      <c r="G995" s="137"/>
      <c r="H995" s="137"/>
      <c r="I995" s="137"/>
      <c r="J995" s="137"/>
      <c r="K995" s="138">
        <f t="shared" si="207"/>
        <v>0</v>
      </c>
      <c r="L995" s="138">
        <f t="shared" si="208"/>
        <v>0</v>
      </c>
      <c r="M995" s="136">
        <f t="shared" si="209"/>
        <v>0</v>
      </c>
      <c r="N995" s="139" t="str">
        <f t="shared" si="210"/>
        <v/>
      </c>
      <c r="O995" s="139">
        <f t="shared" si="211"/>
        <v>0</v>
      </c>
      <c r="P995" s="139" t="str">
        <f t="shared" si="212"/>
        <v/>
      </c>
      <c r="Q995" s="139" t="str">
        <f t="shared" si="213"/>
        <v/>
      </c>
      <c r="R995" s="147">
        <f t="shared" si="214"/>
        <v>0</v>
      </c>
      <c r="S995" s="159"/>
      <c r="T995" s="142"/>
    </row>
    <row r="996" spans="1:20">
      <c r="A996" s="135" t="s">
        <v>151</v>
      </c>
      <c r="B996" s="142" t="s">
        <v>140</v>
      </c>
      <c r="C996" s="137"/>
      <c r="D996" s="137"/>
      <c r="E996" s="137"/>
      <c r="F996" s="137"/>
      <c r="G996" s="137"/>
      <c r="H996" s="137"/>
      <c r="I996" s="137"/>
      <c r="J996" s="137"/>
      <c r="K996" s="138">
        <f t="shared" si="207"/>
        <v>0</v>
      </c>
      <c r="L996" s="138">
        <f t="shared" si="208"/>
        <v>0</v>
      </c>
      <c r="M996" s="136">
        <f t="shared" si="209"/>
        <v>0</v>
      </c>
      <c r="N996" s="139" t="str">
        <f t="shared" si="210"/>
        <v/>
      </c>
      <c r="O996" s="139">
        <f t="shared" si="211"/>
        <v>0</v>
      </c>
      <c r="P996" s="139" t="str">
        <f t="shared" si="212"/>
        <v/>
      </c>
      <c r="Q996" s="139" t="str">
        <f t="shared" si="213"/>
        <v/>
      </c>
      <c r="R996" s="147">
        <f t="shared" si="214"/>
        <v>0</v>
      </c>
      <c r="S996" s="159"/>
      <c r="T996" s="142"/>
    </row>
    <row r="997" spans="1:20" ht="18" customHeight="1">
      <c r="A997" s="135" t="s">
        <v>152</v>
      </c>
      <c r="B997" s="142" t="s">
        <v>140</v>
      </c>
      <c r="C997" s="137"/>
      <c r="D997" s="137"/>
      <c r="E997" s="137"/>
      <c r="F997" s="137"/>
      <c r="G997" s="137"/>
      <c r="H997" s="137"/>
      <c r="I997" s="137"/>
      <c r="J997" s="137"/>
      <c r="K997" s="138">
        <f t="shared" si="207"/>
        <v>0</v>
      </c>
      <c r="L997" s="138">
        <f t="shared" si="208"/>
        <v>0</v>
      </c>
      <c r="M997" s="136">
        <f t="shared" si="209"/>
        <v>0</v>
      </c>
      <c r="N997" s="139" t="str">
        <f t="shared" si="210"/>
        <v/>
      </c>
      <c r="O997" s="139">
        <f t="shared" si="211"/>
        <v>0</v>
      </c>
      <c r="P997" s="139" t="str">
        <f t="shared" si="212"/>
        <v/>
      </c>
      <c r="Q997" s="139" t="str">
        <f t="shared" si="213"/>
        <v/>
      </c>
      <c r="R997" s="147">
        <f t="shared" si="214"/>
        <v>0</v>
      </c>
      <c r="S997" s="159"/>
      <c r="T997" s="142"/>
    </row>
    <row r="998" spans="1:20" s="168" customFormat="1">
      <c r="A998" s="160" t="s">
        <v>153</v>
      </c>
      <c r="B998" s="167"/>
      <c r="C998" s="162">
        <v>7</v>
      </c>
      <c r="D998" s="162">
        <v>0</v>
      </c>
      <c r="E998" s="162">
        <v>12</v>
      </c>
      <c r="F998" s="162">
        <v>0</v>
      </c>
      <c r="G998" s="162">
        <v>13</v>
      </c>
      <c r="H998" s="162">
        <v>0</v>
      </c>
      <c r="I998" s="162">
        <v>19</v>
      </c>
      <c r="J998" s="162">
        <v>0</v>
      </c>
      <c r="K998" s="163">
        <f t="shared" si="207"/>
        <v>11</v>
      </c>
      <c r="L998" s="163">
        <f t="shared" si="208"/>
        <v>7</v>
      </c>
      <c r="M998" s="161">
        <f t="shared" si="209"/>
        <v>4</v>
      </c>
      <c r="N998" s="164">
        <f t="shared" si="210"/>
        <v>1</v>
      </c>
      <c r="O998" s="164">
        <f t="shared" si="211"/>
        <v>3</v>
      </c>
      <c r="P998" s="164" t="str">
        <f t="shared" si="212"/>
        <v/>
      </c>
      <c r="Q998" s="164" t="str">
        <f t="shared" si="213"/>
        <v/>
      </c>
      <c r="R998" s="169">
        <f t="shared" si="214"/>
        <v>7.5</v>
      </c>
      <c r="S998" s="170">
        <v>1</v>
      </c>
      <c r="T998" s="167"/>
    </row>
    <row r="999" spans="1:20" s="168" customFormat="1">
      <c r="A999" s="160" t="s">
        <v>154</v>
      </c>
      <c r="B999" s="167"/>
      <c r="C999" s="162">
        <v>7</v>
      </c>
      <c r="D999" s="162">
        <v>0</v>
      </c>
      <c r="E999" s="162">
        <v>12</v>
      </c>
      <c r="F999" s="162">
        <v>0</v>
      </c>
      <c r="G999" s="162">
        <v>13</v>
      </c>
      <c r="H999" s="162">
        <v>0</v>
      </c>
      <c r="I999" s="162">
        <v>19</v>
      </c>
      <c r="J999" s="162">
        <v>0</v>
      </c>
      <c r="K999" s="163">
        <f t="shared" si="207"/>
        <v>11</v>
      </c>
      <c r="L999" s="163">
        <f t="shared" si="208"/>
        <v>7</v>
      </c>
      <c r="M999" s="161">
        <f t="shared" si="209"/>
        <v>4</v>
      </c>
      <c r="N999" s="164">
        <f t="shared" si="210"/>
        <v>1</v>
      </c>
      <c r="O999" s="164">
        <f t="shared" si="211"/>
        <v>3</v>
      </c>
      <c r="P999" s="164" t="str">
        <f t="shared" si="212"/>
        <v/>
      </c>
      <c r="Q999" s="164" t="str">
        <f t="shared" si="213"/>
        <v/>
      </c>
      <c r="R999" s="169">
        <f t="shared" si="214"/>
        <v>7.5</v>
      </c>
      <c r="S999" s="170">
        <v>1</v>
      </c>
      <c r="T999" s="167"/>
    </row>
    <row r="1000" spans="1:20" s="168" customFormat="1">
      <c r="A1000" s="160" t="s">
        <v>155</v>
      </c>
      <c r="B1000" s="167"/>
      <c r="C1000" s="162">
        <v>7</v>
      </c>
      <c r="D1000" s="162">
        <v>0</v>
      </c>
      <c r="E1000" s="162">
        <v>12</v>
      </c>
      <c r="F1000" s="162">
        <v>0</v>
      </c>
      <c r="G1000" s="162">
        <v>13</v>
      </c>
      <c r="H1000" s="162">
        <v>0</v>
      </c>
      <c r="I1000" s="162">
        <v>19</v>
      </c>
      <c r="J1000" s="162">
        <v>0</v>
      </c>
      <c r="K1000" s="163">
        <f t="shared" si="207"/>
        <v>11</v>
      </c>
      <c r="L1000" s="163">
        <f t="shared" si="208"/>
        <v>7</v>
      </c>
      <c r="M1000" s="161">
        <f t="shared" si="209"/>
        <v>4</v>
      </c>
      <c r="N1000" s="164">
        <f t="shared" si="210"/>
        <v>1</v>
      </c>
      <c r="O1000" s="164">
        <f t="shared" si="211"/>
        <v>3</v>
      </c>
      <c r="P1000" s="164" t="str">
        <f t="shared" si="212"/>
        <v/>
      </c>
      <c r="Q1000" s="164" t="str">
        <f t="shared" si="213"/>
        <v/>
      </c>
      <c r="R1000" s="165">
        <f t="shared" si="214"/>
        <v>7.5</v>
      </c>
      <c r="S1000" s="170">
        <v>1</v>
      </c>
      <c r="T1000" s="167"/>
    </row>
    <row r="1001" spans="1:20" s="168" customFormat="1">
      <c r="A1001" s="160" t="s">
        <v>156</v>
      </c>
      <c r="B1001" s="167"/>
      <c r="C1001" s="162">
        <v>7</v>
      </c>
      <c r="D1001" s="162">
        <v>0</v>
      </c>
      <c r="E1001" s="162">
        <v>12</v>
      </c>
      <c r="F1001" s="162">
        <v>0</v>
      </c>
      <c r="G1001" s="162">
        <v>13</v>
      </c>
      <c r="H1001" s="162">
        <v>0</v>
      </c>
      <c r="I1001" s="162">
        <v>19</v>
      </c>
      <c r="J1001" s="162">
        <v>0</v>
      </c>
      <c r="K1001" s="163">
        <f t="shared" si="207"/>
        <v>11</v>
      </c>
      <c r="L1001" s="163">
        <f t="shared" si="208"/>
        <v>7</v>
      </c>
      <c r="M1001" s="161">
        <f t="shared" si="209"/>
        <v>4</v>
      </c>
      <c r="N1001" s="164">
        <f t="shared" si="210"/>
        <v>1</v>
      </c>
      <c r="O1001" s="164">
        <f t="shared" si="211"/>
        <v>3</v>
      </c>
      <c r="P1001" s="164" t="str">
        <f t="shared" si="212"/>
        <v/>
      </c>
      <c r="Q1001" s="164" t="str">
        <f t="shared" si="213"/>
        <v/>
      </c>
      <c r="R1001" s="165">
        <f t="shared" si="214"/>
        <v>7.5</v>
      </c>
      <c r="S1001" s="170">
        <v>1</v>
      </c>
      <c r="T1001" s="167"/>
    </row>
    <row r="1002" spans="1:20" s="168" customFormat="1">
      <c r="A1002" s="160" t="s">
        <v>157</v>
      </c>
      <c r="B1002" s="161"/>
      <c r="C1002" s="162">
        <v>7</v>
      </c>
      <c r="D1002" s="162">
        <v>0</v>
      </c>
      <c r="E1002" s="162">
        <v>12</v>
      </c>
      <c r="F1002" s="162">
        <v>0</v>
      </c>
      <c r="G1002" s="162">
        <v>13</v>
      </c>
      <c r="H1002" s="162">
        <v>0</v>
      </c>
      <c r="I1002" s="162">
        <v>19</v>
      </c>
      <c r="J1002" s="162">
        <v>0</v>
      </c>
      <c r="K1002" s="163">
        <f t="shared" si="207"/>
        <v>11</v>
      </c>
      <c r="L1002" s="163">
        <f t="shared" si="208"/>
        <v>7</v>
      </c>
      <c r="M1002" s="161">
        <f t="shared" si="209"/>
        <v>4</v>
      </c>
      <c r="N1002" s="164">
        <f t="shared" si="210"/>
        <v>1</v>
      </c>
      <c r="O1002" s="164">
        <f t="shared" si="211"/>
        <v>3</v>
      </c>
      <c r="P1002" s="164" t="str">
        <f t="shared" si="212"/>
        <v/>
      </c>
      <c r="Q1002" s="164" t="str">
        <f t="shared" si="213"/>
        <v/>
      </c>
      <c r="R1002" s="165">
        <f t="shared" si="214"/>
        <v>7.5</v>
      </c>
      <c r="S1002" s="170">
        <v>1</v>
      </c>
      <c r="T1002" s="167"/>
    </row>
    <row r="1003" spans="1:20">
      <c r="A1003" s="135" t="s">
        <v>158</v>
      </c>
      <c r="B1003" s="136" t="s">
        <v>168</v>
      </c>
      <c r="C1003" s="137"/>
      <c r="D1003" s="137"/>
      <c r="E1003" s="137"/>
      <c r="F1003" s="137"/>
      <c r="G1003" s="137"/>
      <c r="H1003" s="137"/>
      <c r="I1003" s="137"/>
      <c r="J1003" s="137"/>
      <c r="K1003" s="138">
        <f t="shared" si="207"/>
        <v>0</v>
      </c>
      <c r="L1003" s="138">
        <f t="shared" si="208"/>
        <v>0</v>
      </c>
      <c r="M1003" s="136">
        <f t="shared" si="209"/>
        <v>0</v>
      </c>
      <c r="N1003" s="139" t="str">
        <f t="shared" si="210"/>
        <v/>
      </c>
      <c r="O1003" s="139" t="str">
        <f t="shared" si="211"/>
        <v/>
      </c>
      <c r="P1003" s="139" t="str">
        <f t="shared" si="212"/>
        <v/>
      </c>
      <c r="Q1003" s="139" t="str">
        <f t="shared" si="213"/>
        <v/>
      </c>
      <c r="R1003" s="140">
        <f t="shared" si="214"/>
        <v>0</v>
      </c>
      <c r="S1003" s="159"/>
      <c r="T1003" s="142"/>
    </row>
    <row r="1004" spans="1:20" s="168" customFormat="1">
      <c r="A1004" s="160" t="s">
        <v>159</v>
      </c>
      <c r="B1004" s="161"/>
      <c r="C1004" s="162">
        <v>19</v>
      </c>
      <c r="D1004" s="162">
        <v>0</v>
      </c>
      <c r="E1004" s="162">
        <v>24</v>
      </c>
      <c r="F1004" s="162">
        <v>0</v>
      </c>
      <c r="G1004" s="162">
        <v>25</v>
      </c>
      <c r="H1004" s="162">
        <v>0</v>
      </c>
      <c r="I1004" s="162">
        <v>31</v>
      </c>
      <c r="J1004" s="162">
        <v>0</v>
      </c>
      <c r="K1004" s="163">
        <f t="shared" si="207"/>
        <v>11</v>
      </c>
      <c r="L1004" s="163">
        <f t="shared" si="208"/>
        <v>7</v>
      </c>
      <c r="M1004" s="161">
        <f t="shared" si="209"/>
        <v>4</v>
      </c>
      <c r="N1004" s="164">
        <f t="shared" si="210"/>
        <v>1</v>
      </c>
      <c r="O1004" s="164">
        <f t="shared" si="211"/>
        <v>3</v>
      </c>
      <c r="P1004" s="164" t="str">
        <f t="shared" si="212"/>
        <v/>
      </c>
      <c r="Q1004" s="164" t="str">
        <f t="shared" si="213"/>
        <v/>
      </c>
      <c r="R1004" s="165">
        <f t="shared" si="214"/>
        <v>7.5</v>
      </c>
      <c r="S1004" s="170">
        <v>1</v>
      </c>
      <c r="T1004" s="167"/>
    </row>
    <row r="1005" spans="1:20" s="168" customFormat="1">
      <c r="A1005" s="160" t="s">
        <v>160</v>
      </c>
      <c r="B1005" s="161"/>
      <c r="C1005" s="162">
        <v>19</v>
      </c>
      <c r="D1005" s="162">
        <v>0</v>
      </c>
      <c r="E1005" s="162">
        <v>24</v>
      </c>
      <c r="F1005" s="162">
        <v>0</v>
      </c>
      <c r="G1005" s="162">
        <v>25</v>
      </c>
      <c r="H1005" s="162">
        <v>0</v>
      </c>
      <c r="I1005" s="162">
        <v>31</v>
      </c>
      <c r="J1005" s="162">
        <v>0</v>
      </c>
      <c r="K1005" s="163">
        <f t="shared" si="207"/>
        <v>11</v>
      </c>
      <c r="L1005" s="163">
        <f t="shared" si="208"/>
        <v>7</v>
      </c>
      <c r="M1005" s="161">
        <f t="shared" si="209"/>
        <v>4</v>
      </c>
      <c r="N1005" s="164">
        <f t="shared" si="210"/>
        <v>1</v>
      </c>
      <c r="O1005" s="164">
        <f t="shared" si="211"/>
        <v>3</v>
      </c>
      <c r="P1005" s="164" t="str">
        <f t="shared" si="212"/>
        <v/>
      </c>
      <c r="Q1005" s="164" t="str">
        <f t="shared" si="213"/>
        <v/>
      </c>
      <c r="R1005" s="165">
        <f t="shared" si="214"/>
        <v>7.5</v>
      </c>
      <c r="S1005" s="170">
        <v>1</v>
      </c>
      <c r="T1005" s="167"/>
    </row>
    <row r="1006" spans="1:20" s="168" customFormat="1">
      <c r="A1006" s="160" t="s">
        <v>161</v>
      </c>
      <c r="B1006" s="167"/>
      <c r="C1006" s="162">
        <v>19</v>
      </c>
      <c r="D1006" s="162">
        <v>0</v>
      </c>
      <c r="E1006" s="162">
        <v>24</v>
      </c>
      <c r="F1006" s="162">
        <v>0</v>
      </c>
      <c r="G1006" s="162">
        <v>25</v>
      </c>
      <c r="H1006" s="162">
        <v>0</v>
      </c>
      <c r="I1006" s="162">
        <v>31</v>
      </c>
      <c r="J1006" s="162">
        <v>0</v>
      </c>
      <c r="K1006" s="163">
        <f t="shared" si="207"/>
        <v>11</v>
      </c>
      <c r="L1006" s="163">
        <f t="shared" si="208"/>
        <v>7</v>
      </c>
      <c r="M1006" s="161">
        <f t="shared" si="209"/>
        <v>4</v>
      </c>
      <c r="N1006" s="164">
        <f t="shared" si="210"/>
        <v>1</v>
      </c>
      <c r="O1006" s="164">
        <f t="shared" si="211"/>
        <v>3</v>
      </c>
      <c r="P1006" s="164" t="str">
        <f t="shared" si="212"/>
        <v/>
      </c>
      <c r="Q1006" s="164" t="str">
        <f t="shared" si="213"/>
        <v/>
      </c>
      <c r="R1006" s="165">
        <f t="shared" si="214"/>
        <v>7.5</v>
      </c>
      <c r="S1006" s="170">
        <v>1</v>
      </c>
      <c r="T1006" s="167"/>
    </row>
    <row r="1007" spans="1:20" s="168" customFormat="1">
      <c r="A1007" s="160" t="s">
        <v>162</v>
      </c>
      <c r="B1007" s="167"/>
      <c r="C1007" s="162">
        <v>19</v>
      </c>
      <c r="D1007" s="162">
        <v>0</v>
      </c>
      <c r="E1007" s="162">
        <v>24</v>
      </c>
      <c r="F1007" s="162">
        <v>0</v>
      </c>
      <c r="G1007" s="162">
        <v>25</v>
      </c>
      <c r="H1007" s="162">
        <v>0</v>
      </c>
      <c r="I1007" s="162">
        <v>31</v>
      </c>
      <c r="J1007" s="162">
        <v>0</v>
      </c>
      <c r="K1007" s="163">
        <f t="shared" si="207"/>
        <v>11</v>
      </c>
      <c r="L1007" s="163">
        <f t="shared" si="208"/>
        <v>7</v>
      </c>
      <c r="M1007" s="161">
        <f t="shared" si="209"/>
        <v>4</v>
      </c>
      <c r="N1007" s="164">
        <f t="shared" si="210"/>
        <v>1</v>
      </c>
      <c r="O1007" s="164">
        <f t="shared" si="211"/>
        <v>3</v>
      </c>
      <c r="P1007" s="164" t="str">
        <f t="shared" si="212"/>
        <v/>
      </c>
      <c r="Q1007" s="164" t="str">
        <f t="shared" si="213"/>
        <v/>
      </c>
      <c r="R1007" s="165">
        <f t="shared" si="214"/>
        <v>7.5</v>
      </c>
      <c r="S1007" s="170">
        <v>1</v>
      </c>
      <c r="T1007" s="167"/>
    </row>
    <row r="1008" spans="1:20">
      <c r="A1008" s="135" t="s">
        <v>163</v>
      </c>
      <c r="B1008" s="142" t="s">
        <v>140</v>
      </c>
      <c r="C1008" s="137"/>
      <c r="D1008" s="137"/>
      <c r="E1008" s="137"/>
      <c r="F1008" s="137"/>
      <c r="G1008" s="137"/>
      <c r="H1008" s="137"/>
      <c r="I1008" s="137"/>
      <c r="J1008" s="137"/>
      <c r="K1008" s="138">
        <f t="shared" si="207"/>
        <v>0</v>
      </c>
      <c r="L1008" s="138">
        <f t="shared" si="208"/>
        <v>0</v>
      </c>
      <c r="M1008" s="136">
        <f t="shared" si="209"/>
        <v>0</v>
      </c>
      <c r="N1008" s="139" t="str">
        <f t="shared" si="210"/>
        <v/>
      </c>
      <c r="O1008" s="139">
        <f t="shared" si="211"/>
        <v>0</v>
      </c>
      <c r="P1008" s="139" t="str">
        <f t="shared" si="212"/>
        <v/>
      </c>
      <c r="Q1008" s="139" t="str">
        <f t="shared" si="213"/>
        <v/>
      </c>
      <c r="R1008" s="140">
        <f t="shared" si="214"/>
        <v>0</v>
      </c>
      <c r="S1008" s="159"/>
      <c r="T1008" s="142"/>
    </row>
    <row r="1009" spans="1:20">
      <c r="A1009" s="135" t="s">
        <v>164</v>
      </c>
      <c r="B1009" s="142" t="s">
        <v>140</v>
      </c>
      <c r="C1009" s="137"/>
      <c r="D1009" s="137"/>
      <c r="E1009" s="137"/>
      <c r="F1009" s="137"/>
      <c r="G1009" s="137"/>
      <c r="H1009" s="137"/>
      <c r="I1009" s="137"/>
      <c r="J1009" s="137"/>
      <c r="K1009" s="138">
        <f t="shared" si="207"/>
        <v>0</v>
      </c>
      <c r="L1009" s="138">
        <f t="shared" si="208"/>
        <v>0</v>
      </c>
      <c r="M1009" s="136">
        <f t="shared" si="209"/>
        <v>0</v>
      </c>
      <c r="N1009" s="139" t="str">
        <f t="shared" si="210"/>
        <v/>
      </c>
      <c r="O1009" s="139">
        <f t="shared" si="211"/>
        <v>0</v>
      </c>
      <c r="P1009" s="139" t="str">
        <f t="shared" si="212"/>
        <v/>
      </c>
      <c r="Q1009" s="139" t="str">
        <f t="shared" si="213"/>
        <v/>
      </c>
      <c r="R1009" s="140">
        <f t="shared" si="214"/>
        <v>0</v>
      </c>
      <c r="S1009" s="159"/>
      <c r="T1009" s="142"/>
    </row>
    <row r="1010" spans="1:20">
      <c r="A1010" s="135" t="s">
        <v>165</v>
      </c>
      <c r="B1010" s="142" t="s">
        <v>140</v>
      </c>
      <c r="C1010" s="137"/>
      <c r="D1010" s="137"/>
      <c r="E1010" s="137"/>
      <c r="F1010" s="137"/>
      <c r="G1010" s="137"/>
      <c r="H1010" s="137"/>
      <c r="I1010" s="137"/>
      <c r="J1010" s="137"/>
      <c r="K1010" s="138">
        <f t="shared" si="207"/>
        <v>0</v>
      </c>
      <c r="L1010" s="138">
        <f t="shared" si="208"/>
        <v>0</v>
      </c>
      <c r="M1010" s="136">
        <f t="shared" si="209"/>
        <v>0</v>
      </c>
      <c r="N1010" s="139" t="str">
        <f t="shared" si="210"/>
        <v/>
      </c>
      <c r="O1010" s="139">
        <f t="shared" si="211"/>
        <v>0</v>
      </c>
      <c r="P1010" s="139" t="str">
        <f t="shared" si="212"/>
        <v/>
      </c>
      <c r="Q1010" s="139" t="str">
        <f t="shared" si="213"/>
        <v/>
      </c>
      <c r="R1010" s="140">
        <f t="shared" si="214"/>
        <v>0</v>
      </c>
      <c r="S1010" s="159"/>
      <c r="T1010" s="142"/>
    </row>
    <row r="1011" spans="1:20">
      <c r="A1011" s="135" t="s">
        <v>166</v>
      </c>
      <c r="B1011" s="142"/>
      <c r="C1011" s="137"/>
      <c r="D1011" s="137"/>
      <c r="E1011" s="137"/>
      <c r="F1011" s="137"/>
      <c r="G1011" s="137"/>
      <c r="H1011" s="137"/>
      <c r="I1011" s="137"/>
      <c r="J1011" s="137"/>
      <c r="K1011" s="138">
        <f t="shared" si="207"/>
        <v>0</v>
      </c>
      <c r="L1011" s="138">
        <f t="shared" si="208"/>
        <v>0</v>
      </c>
      <c r="M1011" s="136">
        <f t="shared" si="209"/>
        <v>0</v>
      </c>
      <c r="N1011" s="139" t="str">
        <f t="shared" si="210"/>
        <v/>
      </c>
      <c r="O1011" s="139" t="str">
        <f t="shared" si="211"/>
        <v/>
      </c>
      <c r="P1011" s="139" t="str">
        <f t="shared" si="212"/>
        <v/>
      </c>
      <c r="Q1011" s="139" t="str">
        <f t="shared" si="213"/>
        <v/>
      </c>
      <c r="R1011" s="140">
        <f t="shared" si="214"/>
        <v>0</v>
      </c>
      <c r="S1011" s="159"/>
      <c r="T1011" s="142"/>
    </row>
    <row r="1012" spans="1:20" ht="16" thickBot="1">
      <c r="A1012" s="143"/>
      <c r="B1012" s="143"/>
      <c r="C1012" s="144"/>
      <c r="D1012" s="144"/>
      <c r="E1012" s="144"/>
      <c r="F1012" s="144"/>
      <c r="G1012" s="144"/>
      <c r="H1012" s="144"/>
      <c r="I1012" s="144"/>
      <c r="J1012" s="144"/>
      <c r="K1012" s="260" t="s">
        <v>167</v>
      </c>
      <c r="L1012" s="261"/>
      <c r="M1012" s="262"/>
      <c r="N1012" s="145">
        <f t="shared" ref="N1012:S1012" si="215">SUM(N981:N1011)</f>
        <v>19</v>
      </c>
      <c r="O1012" s="145">
        <f t="shared" si="215"/>
        <v>57</v>
      </c>
      <c r="P1012" s="145">
        <f t="shared" si="215"/>
        <v>0</v>
      </c>
      <c r="Q1012" s="145">
        <f t="shared" si="215"/>
        <v>0</v>
      </c>
      <c r="R1012" s="145">
        <f t="shared" si="215"/>
        <v>142.5</v>
      </c>
      <c r="S1012" s="145">
        <f t="shared" si="215"/>
        <v>19</v>
      </c>
      <c r="T1012" s="145"/>
    </row>
    <row r="1013" spans="1:20" ht="16" thickBot="1"/>
    <row r="1014" spans="1:20" ht="16" thickBot="1">
      <c r="A1014" s="242" t="s">
        <v>116</v>
      </c>
      <c r="B1014" s="243"/>
      <c r="C1014" s="243"/>
      <c r="D1014" s="243"/>
      <c r="E1014" s="243"/>
      <c r="F1014" s="243"/>
      <c r="G1014" s="243"/>
      <c r="H1014" s="243"/>
      <c r="I1014" s="243"/>
      <c r="J1014" s="243"/>
      <c r="K1014" s="243"/>
      <c r="L1014" s="243"/>
      <c r="M1014" s="243"/>
      <c r="N1014" s="243"/>
      <c r="O1014" s="243"/>
      <c r="P1014" s="243"/>
      <c r="Q1014" s="243"/>
      <c r="R1014" s="243"/>
      <c r="S1014" s="243"/>
      <c r="T1014" s="244"/>
    </row>
    <row r="1015" spans="1:20">
      <c r="A1015" s="245"/>
      <c r="B1015" s="246"/>
      <c r="C1015" s="113"/>
      <c r="D1015" s="113"/>
      <c r="E1015" s="113"/>
      <c r="F1015" s="114"/>
      <c r="G1015" s="114"/>
      <c r="H1015" s="114"/>
      <c r="I1015" s="114"/>
      <c r="J1015" s="114"/>
      <c r="K1015" s="114"/>
      <c r="L1015" s="114"/>
      <c r="M1015" s="113"/>
      <c r="N1015" s="114"/>
      <c r="O1015" s="114"/>
      <c r="P1015" s="114"/>
      <c r="Q1015" s="113"/>
      <c r="R1015" s="115"/>
      <c r="S1015" s="115"/>
      <c r="T1015" s="116"/>
    </row>
    <row r="1016" spans="1:20">
      <c r="A1016" s="247" t="s">
        <v>117</v>
      </c>
      <c r="B1016" s="248"/>
      <c r="C1016" s="119" t="s">
        <v>118</v>
      </c>
      <c r="D1016" s="263" t="s">
        <v>177</v>
      </c>
      <c r="E1016" s="263"/>
      <c r="F1016" s="263"/>
      <c r="G1016" s="263"/>
      <c r="H1016" s="263"/>
      <c r="I1016" s="263"/>
      <c r="J1016" s="263"/>
      <c r="K1016" s="120"/>
      <c r="L1016" s="120"/>
      <c r="M1016" s="120"/>
      <c r="N1016" s="120"/>
      <c r="O1016" s="119"/>
      <c r="P1016" s="120"/>
      <c r="R1016" s="120"/>
      <c r="S1016" s="120"/>
      <c r="T1016" s="121"/>
    </row>
    <row r="1017" spans="1:20">
      <c r="A1017" s="117" t="s">
        <v>119</v>
      </c>
      <c r="B1017" s="118"/>
      <c r="C1017" s="119" t="s">
        <v>118</v>
      </c>
      <c r="D1017" s="248"/>
      <c r="E1017" s="248"/>
      <c r="F1017" s="248"/>
      <c r="G1017" s="248"/>
      <c r="H1017" s="248"/>
      <c r="I1017" s="248"/>
      <c r="J1017" s="248"/>
      <c r="K1017" s="120"/>
      <c r="L1017" s="120"/>
      <c r="M1017" s="120" t="s">
        <v>183</v>
      </c>
      <c r="O1017" s="119"/>
      <c r="P1017" s="120"/>
      <c r="Q1017" s="120"/>
      <c r="R1017" s="120"/>
      <c r="S1017" s="122"/>
      <c r="T1017" s="121"/>
    </row>
    <row r="1018" spans="1:20">
      <c r="A1018" s="117" t="s">
        <v>120</v>
      </c>
      <c r="B1018" s="118"/>
      <c r="C1018" s="119" t="s">
        <v>118</v>
      </c>
      <c r="D1018" s="248" t="s">
        <v>176</v>
      </c>
      <c r="E1018" s="248"/>
      <c r="F1018" s="248"/>
      <c r="G1018" s="248"/>
      <c r="H1018" s="248"/>
      <c r="I1018" s="248"/>
      <c r="J1018" s="248"/>
      <c r="K1018" s="120"/>
      <c r="L1018" s="120"/>
      <c r="M1018" s="120"/>
      <c r="N1018" s="120"/>
      <c r="O1018" s="119"/>
      <c r="P1018" s="120"/>
      <c r="Q1018" s="120"/>
      <c r="R1018" s="120"/>
      <c r="S1018" s="120"/>
      <c r="T1018" s="121"/>
    </row>
    <row r="1019" spans="1:20">
      <c r="A1019" s="123" t="s">
        <v>121</v>
      </c>
      <c r="B1019" s="124"/>
      <c r="C1019" s="125" t="s">
        <v>118</v>
      </c>
      <c r="D1019" s="250"/>
      <c r="E1019" s="250"/>
      <c r="F1019" s="250"/>
      <c r="G1019" s="250"/>
      <c r="H1019" s="250"/>
      <c r="I1019" s="250"/>
      <c r="J1019" s="250"/>
      <c r="K1019" s="124"/>
      <c r="L1019" s="124"/>
      <c r="M1019" s="124"/>
      <c r="N1019" s="124"/>
      <c r="O1019" s="124"/>
      <c r="P1019" s="124"/>
      <c r="Q1019" s="124"/>
      <c r="R1019" s="124"/>
      <c r="S1019" s="124"/>
      <c r="T1019" s="126"/>
    </row>
    <row r="1020" spans="1:20" ht="16" thickBot="1">
      <c r="A1020" s="127"/>
      <c r="B1020" s="128"/>
      <c r="C1020" s="129"/>
      <c r="D1020" s="129"/>
      <c r="E1020" s="129"/>
      <c r="F1020" s="129"/>
      <c r="G1020" s="129"/>
      <c r="H1020" s="129"/>
      <c r="I1020" s="129"/>
      <c r="J1020" s="129"/>
      <c r="K1020" s="129"/>
      <c r="L1020" s="129"/>
      <c r="M1020" s="128"/>
      <c r="N1020" s="129"/>
      <c r="O1020" s="129"/>
      <c r="P1020" s="129"/>
      <c r="Q1020" s="129"/>
      <c r="R1020" s="129"/>
      <c r="S1020" s="129"/>
      <c r="T1020" s="130"/>
    </row>
    <row r="1021" spans="1:20" ht="12.75" customHeight="1">
      <c r="A1021" s="251" t="s">
        <v>122</v>
      </c>
      <c r="B1021" s="253" t="s">
        <v>123</v>
      </c>
      <c r="C1021" s="255" t="s">
        <v>124</v>
      </c>
      <c r="D1021" s="256"/>
      <c r="E1021" s="256"/>
      <c r="F1021" s="257"/>
      <c r="G1021" s="255" t="s">
        <v>125</v>
      </c>
      <c r="H1021" s="256"/>
      <c r="I1021" s="256"/>
      <c r="J1021" s="257"/>
      <c r="K1021" s="253" t="s">
        <v>126</v>
      </c>
      <c r="L1021" s="253" t="s">
        <v>127</v>
      </c>
      <c r="M1021" s="264" t="s">
        <v>128</v>
      </c>
      <c r="N1021" s="266" t="s">
        <v>129</v>
      </c>
      <c r="O1021" s="256"/>
      <c r="P1021" s="256"/>
      <c r="Q1021" s="267"/>
      <c r="R1021" s="268" t="s">
        <v>130</v>
      </c>
      <c r="S1021" s="131" t="s">
        <v>172</v>
      </c>
      <c r="T1021" s="268" t="s">
        <v>132</v>
      </c>
    </row>
    <row r="1022" spans="1:20" ht="16" thickBot="1">
      <c r="A1022" s="252"/>
      <c r="B1022" s="254"/>
      <c r="C1022" s="258" t="s">
        <v>133</v>
      </c>
      <c r="D1022" s="259"/>
      <c r="E1022" s="258" t="s">
        <v>134</v>
      </c>
      <c r="F1022" s="259"/>
      <c r="G1022" s="258" t="s">
        <v>133</v>
      </c>
      <c r="H1022" s="259"/>
      <c r="I1022" s="258" t="s">
        <v>134</v>
      </c>
      <c r="J1022" s="259"/>
      <c r="K1022" s="254"/>
      <c r="L1022" s="254"/>
      <c r="M1022" s="265"/>
      <c r="N1022" s="132">
        <v>1.5</v>
      </c>
      <c r="O1022" s="133">
        <v>2</v>
      </c>
      <c r="P1022" s="133">
        <v>3</v>
      </c>
      <c r="Q1022" s="134">
        <v>4</v>
      </c>
      <c r="R1022" s="269"/>
      <c r="S1022" s="156">
        <v>15000</v>
      </c>
      <c r="T1022" s="269"/>
    </row>
    <row r="1023" spans="1:20">
      <c r="A1023" s="135" t="s">
        <v>135</v>
      </c>
      <c r="B1023" s="136"/>
      <c r="C1023" s="137"/>
      <c r="D1023" s="137"/>
      <c r="E1023" s="137"/>
      <c r="F1023" s="137"/>
      <c r="G1023" s="137"/>
      <c r="H1023" s="137"/>
      <c r="I1023" s="137"/>
      <c r="J1023" s="137"/>
      <c r="K1023" s="138">
        <f>((((E1023-C1023)*60)+(F1023-D1023))/60)+((((I1023-G1023)*60)+(J1023-H1023))/60)</f>
        <v>0</v>
      </c>
      <c r="L1023" s="138">
        <f>IF(K1023=0,0,IF(OR(B1023="H",B1023="OFF"),K1023,IF(B1023="",7,0)))</f>
        <v>0</v>
      </c>
      <c r="M1023" s="136">
        <f>IF(AND(B1023="",K1023&lt;=8),0,IF(AND(B1023="",K1023&gt;8),K1023-L1023,IF(OR(B1023="H",B1023="OFF"),L1023,0)))</f>
        <v>0</v>
      </c>
      <c r="N1023" s="139" t="str">
        <f>IF(M1023=0,"",IF(AND(B1023="",L1023=8,M1023&lt;=1),M1023,IF(AND(M1023&gt;1,B1023=""),1,"")))</f>
        <v/>
      </c>
      <c r="O1023" s="139" t="str">
        <f>IF(AND(B1023="",M1023&gt;1),M1023-N1023,IF(AND(B1023="H",M1023&lt;=5),M1023,IF(AND(B1023="OFF",M1023&lt;=7),M1023,IF(AND(B1023="H",M1023&gt;5),5,IF(AND(B1023="OFF",M1023&gt;7),7,"")))))</f>
        <v/>
      </c>
      <c r="P1023" s="139" t="str">
        <f>IF(AND(B1023="OFF",M1023&gt;=8),1,IF(AND(B1023="H",M1023&gt;=6),1,""))</f>
        <v/>
      </c>
      <c r="Q1023" s="139" t="str">
        <f>IF(AND(B1023="H",M1023&gt;=6),M1023-6,IF(AND(B1023="OFF",M1023&gt;8),M1023-8,""))</f>
        <v/>
      </c>
      <c r="R1023" s="140">
        <f>(IF(N1023="",0,(N1023*$N$10)))+(IF(O1023="",0,(O1023*$O$10)))+(IF(P1023="",0,(P1023*$P$10)))+(IF(Q1023="",0,(Q1023*$Q$10)))</f>
        <v>0</v>
      </c>
      <c r="S1023" s="141"/>
      <c r="T1023" s="142"/>
    </row>
    <row r="1024" spans="1:20">
      <c r="A1024" s="135" t="s">
        <v>136</v>
      </c>
      <c r="B1024" s="136"/>
      <c r="C1024" s="137"/>
      <c r="D1024" s="137"/>
      <c r="E1024" s="137"/>
      <c r="F1024" s="137"/>
      <c r="G1024" s="137"/>
      <c r="H1024" s="137"/>
      <c r="I1024" s="137"/>
      <c r="J1024" s="137"/>
      <c r="K1024" s="138">
        <f>((((E1024-C1024)*60)+(F1024-D1024))/60)+((((I1024-G1024)*60)+(J1024-H1024))/60)</f>
        <v>0</v>
      </c>
      <c r="L1024" s="138">
        <f>IF(K1024=0,0,IF(OR(B1024="H",B1024="OFF"),K1024,IF(B1024="",7,0)))</f>
        <v>0</v>
      </c>
      <c r="M1024" s="136">
        <f>IF(AND(B1024="",K1024&lt;=8),0,IF(AND(B1024="",K1024&gt;8),K1024-L1024,IF(OR(B1024="H",B1024="OFF"),L1024,0)))</f>
        <v>0</v>
      </c>
      <c r="N1024" s="139" t="str">
        <f>IF(M1024=0,"",IF(AND(B1024="",L1024=8,M1024&lt;=1),M1024,IF(AND(M1024&gt;1,B1024=""),1,"")))</f>
        <v/>
      </c>
      <c r="O1024" s="139" t="str">
        <f>IF(AND(B1024="",M1024&gt;1),M1024-N1024,IF(AND(B1024="H",M1024&lt;=5),M1024,IF(AND(B1024="OFF",M1024&lt;=7),M1024,IF(AND(B1024="H",M1024&gt;5),5,IF(AND(B1024="OFF",M1024&gt;7),7,"")))))</f>
        <v/>
      </c>
      <c r="P1024" s="139" t="str">
        <f>IF(AND(B1024="OFF",M1024&gt;=8),1,IF(AND(B1024="H",M1024&gt;=6),1,""))</f>
        <v/>
      </c>
      <c r="Q1024" s="139" t="str">
        <f>IF(AND(B1024="H",M1024&gt;=6),M1024-6,IF(AND(B1024="OFF",M1024&gt;8),M1024-8,""))</f>
        <v/>
      </c>
      <c r="R1024" s="140">
        <f>(IF(N1024="",0,(N1024*$N$10)))+(IF(O1024="",0,(O1024*$O$10)))+(IF(P1024="",0,(P1024*$P$10)))+(IF(Q1024="",0,(Q1024*$Q$10)))</f>
        <v>0</v>
      </c>
      <c r="S1024" s="141"/>
      <c r="T1024" s="142"/>
    </row>
    <row r="1025" spans="1:20">
      <c r="A1025" s="135" t="s">
        <v>137</v>
      </c>
      <c r="B1025" s="136"/>
      <c r="C1025" s="137"/>
      <c r="D1025" s="137"/>
      <c r="E1025" s="137"/>
      <c r="F1025" s="137"/>
      <c r="G1025" s="137"/>
      <c r="H1025" s="137"/>
      <c r="I1025" s="137"/>
      <c r="J1025" s="137"/>
      <c r="K1025" s="138">
        <f>((((E1025-C1025)*60)+(F1025-D1025))/60)+((((I1025-G1025)*60)+(J1025-H1025))/60)</f>
        <v>0</v>
      </c>
      <c r="L1025" s="138">
        <f>IF(K1025=0,0,IF(OR(B1025="H",B1025="OFF"),K1025,IF(B1025="",7,0)))</f>
        <v>0</v>
      </c>
      <c r="M1025" s="136">
        <f>IF(AND(B1025="",K1025&lt;=8),0,IF(AND(B1025="",K1025&gt;8),K1025-L1025,IF(OR(B1025="H",B1025="OFF"),L1025,0)))</f>
        <v>0</v>
      </c>
      <c r="N1025" s="139" t="str">
        <f>IF(M1025=0,"",IF(AND(B1025="",L1025=8,M1025&lt;=1),M1025,IF(AND(M1025&gt;1,B1025=""),1,"")))</f>
        <v/>
      </c>
      <c r="O1025" s="139" t="str">
        <f>IF(AND(B1025="",M1025&gt;1),M1025-N1025,IF(AND(B1025="H",M1025&lt;=5),M1025,IF(AND(B1025="OFF",M1025&lt;=7),M1025,IF(AND(B1025="H",M1025&gt;5),5,IF(AND(B1025="OFF",M1025&gt;7),7,"")))))</f>
        <v/>
      </c>
      <c r="P1025" s="139" t="str">
        <f>IF(AND(B1025="OFF",M1025&gt;=8),1,IF(AND(B1025="H",M1025&gt;=6),1,""))</f>
        <v/>
      </c>
      <c r="Q1025" s="139" t="str">
        <f>IF(AND(B1025="H",M1025&gt;=6),M1025-6,IF(AND(B1025="OFF",M1025&gt;8),M1025-8,""))</f>
        <v/>
      </c>
      <c r="R1025" s="140">
        <f>(IF(N1025="",0,(N1025*$N$10)))+(IF(O1025="",0,(O1025*$O$10)))+(IF(P1025="",0,(P1025*$P$10)))+(IF(Q1025="",0,(Q1025*$Q$10)))</f>
        <v>0</v>
      </c>
      <c r="S1025" s="141"/>
      <c r="T1025" s="142"/>
    </row>
    <row r="1026" spans="1:20">
      <c r="A1026" s="135" t="s">
        <v>138</v>
      </c>
      <c r="B1026" s="142"/>
      <c r="C1026" s="137"/>
      <c r="D1026" s="137"/>
      <c r="E1026" s="137"/>
      <c r="F1026" s="137"/>
      <c r="G1026" s="137"/>
      <c r="H1026" s="137"/>
      <c r="I1026" s="137"/>
      <c r="J1026" s="137"/>
      <c r="K1026" s="138">
        <f>((((E1026-C1026)*60)+(F1026-D1026))/60)+((((I1026-G1026)*60)+(J1026-H1026))/60)</f>
        <v>0</v>
      </c>
      <c r="L1026" s="138">
        <f>IF(K1026=0,0,IF(OR(B1026="H",B1026="OFF"),K1026,IF(B1026="",7,0)))</f>
        <v>0</v>
      </c>
      <c r="M1026" s="136">
        <f>IF(AND(B1026="",K1026&lt;=8),0,IF(AND(B1026="",K1026&gt;8),K1026-L1026,IF(OR(B1026="H",B1026="OFF"),L1026,0)))</f>
        <v>0</v>
      </c>
      <c r="N1026" s="139" t="str">
        <f>IF(M1026=0,"",IF(AND(B1026="",L1026=8,M1026&lt;=1),M1026,IF(AND(M1026&gt;1,B1026=""),1,"")))</f>
        <v/>
      </c>
      <c r="O1026" s="139" t="str">
        <f>IF(AND(B1026="",M1026&gt;1),M1026-N1026,IF(AND(B1026="H",M1026&lt;=5),M1026,IF(AND(B1026="OFF",M1026&lt;=7),M1026,IF(AND(B1026="H",M1026&gt;5),5,IF(AND(B1026="OFF",M1026&gt;7),7,"")))))</f>
        <v/>
      </c>
      <c r="P1026" s="139" t="str">
        <f>IF(AND(B1026="OFF",M1026&gt;=8),1,IF(AND(B1026="H",M1026&gt;=6),1,""))</f>
        <v/>
      </c>
      <c r="Q1026" s="139" t="str">
        <f>IF(AND(B1026="H",M1026&gt;=6),M1026-6,IF(AND(B1026="OFF",M1026&gt;8),M1026-8,""))</f>
        <v/>
      </c>
      <c r="R1026" s="140">
        <f>(IF(N1026="",0,(N1026*$N$10)))+(IF(O1026="",0,(O1026*$O$10)))+(IF(P1026="",0,(P1026*$P$10)))+(IF(Q1026="",0,(Q1026*$Q$10)))</f>
        <v>0</v>
      </c>
      <c r="S1026" s="141"/>
      <c r="T1026" s="142"/>
    </row>
    <row r="1027" spans="1:20">
      <c r="A1027" s="135" t="s">
        <v>139</v>
      </c>
      <c r="B1027" s="142"/>
      <c r="C1027" s="137"/>
      <c r="D1027" s="137"/>
      <c r="E1027" s="137"/>
      <c r="F1027" s="137"/>
      <c r="G1027" s="137"/>
      <c r="H1027" s="137"/>
      <c r="I1027" s="137"/>
      <c r="J1027" s="137"/>
      <c r="K1027" s="138">
        <f>((((E1027-C1027)*60)+(F1027-D1027))/60)+((((I1027-G1027)*60)+(J1027-H1027))/60)</f>
        <v>0</v>
      </c>
      <c r="L1027" s="138">
        <f>IF(K1027=0,0,IF(OR(B1027="H",B1027="OFF"),K1027,IF(B1027="",7,0)))</f>
        <v>0</v>
      </c>
      <c r="M1027" s="136">
        <f>IF(AND(B1027="",K1027&lt;=8),0,IF(AND(B1027="",K1027&gt;8),K1027-L1027,IF(OR(B1027="H",B1027="OFF"),L1027,0)))</f>
        <v>0</v>
      </c>
      <c r="N1027" s="139" t="str">
        <f>IF(M1027=0,"",IF(AND(B1027="",L1027=8,M1027&lt;=1),M1027,IF(AND(M1027&gt;1,B1027=""),1,"")))</f>
        <v/>
      </c>
      <c r="O1027" s="139" t="str">
        <f>IF(AND(B1027="",M1027&gt;1),M1027-N1027,IF(AND(B1027="H",M1027&lt;=5),M1027,IF(AND(B1027="OFF",M1027&lt;=7),M1027,IF(AND(B1027="H",M1027&gt;5),5,IF(AND(B1027="OFF",M1027&gt;7),7,"")))))</f>
        <v/>
      </c>
      <c r="P1027" s="139" t="str">
        <f>IF(AND(B1027="OFF",M1027&gt;=8),1,IF(AND(B1027="H",M1027&gt;=6),1,""))</f>
        <v/>
      </c>
      <c r="Q1027" s="139" t="str">
        <f>IF(AND(B1027="H",M1027&gt;=6),M1027-6,IF(AND(B1027="OFF",M1027&gt;8),M1027-8,""))</f>
        <v/>
      </c>
      <c r="R1027" s="140">
        <f>(IF(N1027="",0,(N1027*$N$10)))+(IF(O1027="",0,(O1027*$O$10)))+(IF(P1027="",0,(P1027*$P$10)))+(IF(Q1027="",0,(Q1027*$Q$10)))</f>
        <v>0</v>
      </c>
      <c r="S1027" s="141"/>
      <c r="T1027" s="142"/>
    </row>
    <row r="1028" spans="1:20">
      <c r="A1028" s="135" t="s">
        <v>141</v>
      </c>
      <c r="B1028" s="142"/>
      <c r="C1028" s="137"/>
      <c r="D1028" s="137"/>
      <c r="E1028" s="137"/>
      <c r="F1028" s="137"/>
      <c r="G1028" s="137"/>
      <c r="H1028" s="137"/>
      <c r="I1028" s="137"/>
      <c r="J1028" s="137"/>
      <c r="K1028" s="138">
        <f t="shared" ref="K1028:K1053" si="216">((((E1028-C1028)*60)+(F1028-D1028))/60)+((((I1028-G1028)*60)+(J1028-H1028))/60)</f>
        <v>0</v>
      </c>
      <c r="L1028" s="138">
        <f t="shared" ref="L1028:L1053" si="217">IF(K1028=0,0,IF(OR(B1028="H",B1028="OFF"),K1028,IF(B1028="",7,0)))</f>
        <v>0</v>
      </c>
      <c r="M1028" s="136">
        <f t="shared" ref="M1028:M1053" si="218">IF(AND(B1028="",K1028&lt;=8),0,IF(AND(B1028="",K1028&gt;8),K1028-L1028,IF(OR(B1028="H",B1028="OFF"),L1028,0)))</f>
        <v>0</v>
      </c>
      <c r="N1028" s="139" t="str">
        <f t="shared" ref="N1028:N1053" si="219">IF(M1028=0,"",IF(AND(B1028="",L1028=8,M1028&lt;=1),M1028,IF(AND(M1028&gt;1,B1028=""),1,"")))</f>
        <v/>
      </c>
      <c r="O1028" s="139" t="str">
        <f t="shared" ref="O1028:O1053" si="220">IF(AND(B1028="",M1028&gt;1),M1028-N1028,IF(AND(B1028="H",M1028&lt;=5),M1028,IF(AND(B1028="OFF",M1028&lt;=7),M1028,IF(AND(B1028="H",M1028&gt;5),5,IF(AND(B1028="OFF",M1028&gt;7),7,"")))))</f>
        <v/>
      </c>
      <c r="P1028" s="139" t="str">
        <f t="shared" ref="P1028:P1053" si="221">IF(AND(B1028="OFF",M1028&gt;=8),1,IF(AND(B1028="H",M1028&gt;=6),1,""))</f>
        <v/>
      </c>
      <c r="Q1028" s="139" t="str">
        <f t="shared" ref="Q1028:Q1053" si="222">IF(AND(B1028="H",M1028&gt;=6),M1028-6,IF(AND(B1028="OFF",M1028&gt;8),M1028-8,""))</f>
        <v/>
      </c>
      <c r="R1028" s="140">
        <f t="shared" ref="R1028:R1053" si="223">(IF(N1028="",0,(N1028*$N$10)))+(IF(O1028="",0,(O1028*$O$10)))+(IF(P1028="",0,(P1028*$P$10)))+(IF(Q1028="",0,(Q1028*$Q$10)))</f>
        <v>0</v>
      </c>
      <c r="S1028" s="141"/>
      <c r="T1028" s="142"/>
    </row>
    <row r="1029" spans="1:20">
      <c r="A1029" s="135" t="s">
        <v>142</v>
      </c>
      <c r="B1029" s="142"/>
      <c r="C1029" s="137"/>
      <c r="D1029" s="137"/>
      <c r="E1029" s="137"/>
      <c r="F1029" s="137"/>
      <c r="G1029" s="137"/>
      <c r="H1029" s="137"/>
      <c r="I1029" s="137"/>
      <c r="J1029" s="137"/>
      <c r="K1029" s="138">
        <f t="shared" si="216"/>
        <v>0</v>
      </c>
      <c r="L1029" s="138">
        <f t="shared" si="217"/>
        <v>0</v>
      </c>
      <c r="M1029" s="136">
        <f t="shared" si="218"/>
        <v>0</v>
      </c>
      <c r="N1029" s="139" t="str">
        <f t="shared" si="219"/>
        <v/>
      </c>
      <c r="O1029" s="139" t="str">
        <f t="shared" si="220"/>
        <v/>
      </c>
      <c r="P1029" s="139" t="str">
        <f t="shared" si="221"/>
        <v/>
      </c>
      <c r="Q1029" s="139" t="str">
        <f t="shared" si="222"/>
        <v/>
      </c>
      <c r="R1029" s="140">
        <f t="shared" si="223"/>
        <v>0</v>
      </c>
      <c r="S1029" s="141"/>
      <c r="T1029" s="142"/>
    </row>
    <row r="1030" spans="1:20">
      <c r="A1030" s="135" t="s">
        <v>143</v>
      </c>
      <c r="B1030" s="142"/>
      <c r="C1030" s="137"/>
      <c r="D1030" s="137"/>
      <c r="E1030" s="137"/>
      <c r="F1030" s="137"/>
      <c r="G1030" s="137"/>
      <c r="H1030" s="137"/>
      <c r="I1030" s="137"/>
      <c r="J1030" s="137"/>
      <c r="K1030" s="138">
        <f t="shared" si="216"/>
        <v>0</v>
      </c>
      <c r="L1030" s="138">
        <f t="shared" si="217"/>
        <v>0</v>
      </c>
      <c r="M1030" s="136">
        <f t="shared" si="218"/>
        <v>0</v>
      </c>
      <c r="N1030" s="139" t="str">
        <f t="shared" si="219"/>
        <v/>
      </c>
      <c r="O1030" s="139" t="str">
        <f t="shared" si="220"/>
        <v/>
      </c>
      <c r="P1030" s="139" t="str">
        <f t="shared" si="221"/>
        <v/>
      </c>
      <c r="Q1030" s="139" t="str">
        <f t="shared" si="222"/>
        <v/>
      </c>
      <c r="R1030" s="140">
        <f t="shared" si="223"/>
        <v>0</v>
      </c>
      <c r="S1030" s="141"/>
      <c r="T1030" s="142"/>
    </row>
    <row r="1031" spans="1:20">
      <c r="A1031" s="135" t="s">
        <v>144</v>
      </c>
      <c r="B1031" s="142"/>
      <c r="C1031" s="137"/>
      <c r="D1031" s="137"/>
      <c r="E1031" s="137"/>
      <c r="F1031" s="137"/>
      <c r="G1031" s="137"/>
      <c r="H1031" s="137"/>
      <c r="I1031" s="137"/>
      <c r="J1031" s="137"/>
      <c r="K1031" s="138">
        <f t="shared" si="216"/>
        <v>0</v>
      </c>
      <c r="L1031" s="138">
        <f t="shared" si="217"/>
        <v>0</v>
      </c>
      <c r="M1031" s="136">
        <f t="shared" si="218"/>
        <v>0</v>
      </c>
      <c r="N1031" s="139" t="str">
        <f t="shared" si="219"/>
        <v/>
      </c>
      <c r="O1031" s="139" t="str">
        <f t="shared" si="220"/>
        <v/>
      </c>
      <c r="P1031" s="139" t="str">
        <f t="shared" si="221"/>
        <v/>
      </c>
      <c r="Q1031" s="139" t="str">
        <f t="shared" si="222"/>
        <v/>
      </c>
      <c r="R1031" s="140">
        <f t="shared" si="223"/>
        <v>0</v>
      </c>
      <c r="S1031" s="141"/>
      <c r="T1031" s="142"/>
    </row>
    <row r="1032" spans="1:20">
      <c r="A1032" s="135" t="s">
        <v>145</v>
      </c>
      <c r="B1032" s="142"/>
      <c r="C1032" s="137"/>
      <c r="D1032" s="137"/>
      <c r="E1032" s="137"/>
      <c r="F1032" s="137"/>
      <c r="G1032" s="137"/>
      <c r="H1032" s="137"/>
      <c r="I1032" s="137"/>
      <c r="J1032" s="137"/>
      <c r="K1032" s="138">
        <f t="shared" si="216"/>
        <v>0</v>
      </c>
      <c r="L1032" s="138">
        <f t="shared" si="217"/>
        <v>0</v>
      </c>
      <c r="M1032" s="136">
        <f t="shared" si="218"/>
        <v>0</v>
      </c>
      <c r="N1032" s="139" t="str">
        <f t="shared" si="219"/>
        <v/>
      </c>
      <c r="O1032" s="139" t="str">
        <f t="shared" si="220"/>
        <v/>
      </c>
      <c r="P1032" s="139" t="str">
        <f t="shared" si="221"/>
        <v/>
      </c>
      <c r="Q1032" s="139" t="str">
        <f t="shared" si="222"/>
        <v/>
      </c>
      <c r="R1032" s="140">
        <f t="shared" si="223"/>
        <v>0</v>
      </c>
      <c r="S1032" s="141"/>
      <c r="T1032" s="142"/>
    </row>
    <row r="1033" spans="1:20">
      <c r="A1033" s="135" t="s">
        <v>146</v>
      </c>
      <c r="B1033" s="142"/>
      <c r="C1033" s="137"/>
      <c r="D1033" s="137"/>
      <c r="E1033" s="137"/>
      <c r="F1033" s="137"/>
      <c r="G1033" s="137"/>
      <c r="H1033" s="137"/>
      <c r="I1033" s="137"/>
      <c r="J1033" s="137"/>
      <c r="K1033" s="138">
        <f t="shared" si="216"/>
        <v>0</v>
      </c>
      <c r="L1033" s="138">
        <f t="shared" si="217"/>
        <v>0</v>
      </c>
      <c r="M1033" s="136">
        <f t="shared" si="218"/>
        <v>0</v>
      </c>
      <c r="N1033" s="139" t="str">
        <f t="shared" si="219"/>
        <v/>
      </c>
      <c r="O1033" s="139" t="str">
        <f t="shared" si="220"/>
        <v/>
      </c>
      <c r="P1033" s="139" t="str">
        <f t="shared" si="221"/>
        <v/>
      </c>
      <c r="Q1033" s="139" t="str">
        <f t="shared" si="222"/>
        <v/>
      </c>
      <c r="R1033" s="140">
        <f t="shared" si="223"/>
        <v>0</v>
      </c>
      <c r="S1033" s="141"/>
      <c r="T1033" s="142"/>
    </row>
    <row r="1034" spans="1:20">
      <c r="A1034" s="135" t="s">
        <v>147</v>
      </c>
      <c r="B1034" s="142"/>
      <c r="C1034" s="137"/>
      <c r="D1034" s="137"/>
      <c r="E1034" s="137"/>
      <c r="F1034" s="137"/>
      <c r="G1034" s="137"/>
      <c r="H1034" s="137"/>
      <c r="I1034" s="137"/>
      <c r="J1034" s="137"/>
      <c r="K1034" s="138">
        <f t="shared" si="216"/>
        <v>0</v>
      </c>
      <c r="L1034" s="138">
        <f t="shared" si="217"/>
        <v>0</v>
      </c>
      <c r="M1034" s="136">
        <f t="shared" si="218"/>
        <v>0</v>
      </c>
      <c r="N1034" s="139" t="str">
        <f t="shared" si="219"/>
        <v/>
      </c>
      <c r="O1034" s="139" t="str">
        <f t="shared" si="220"/>
        <v/>
      </c>
      <c r="P1034" s="139" t="str">
        <f t="shared" si="221"/>
        <v/>
      </c>
      <c r="Q1034" s="139" t="str">
        <f t="shared" si="222"/>
        <v/>
      </c>
      <c r="R1034" s="140">
        <f t="shared" si="223"/>
        <v>0</v>
      </c>
      <c r="S1034" s="141"/>
      <c r="T1034" s="142"/>
    </row>
    <row r="1035" spans="1:20">
      <c r="A1035" s="135" t="s">
        <v>148</v>
      </c>
      <c r="B1035" s="136"/>
      <c r="C1035" s="137"/>
      <c r="D1035" s="137"/>
      <c r="E1035" s="137"/>
      <c r="F1035" s="137"/>
      <c r="G1035" s="137"/>
      <c r="H1035" s="137"/>
      <c r="I1035" s="137"/>
      <c r="J1035" s="137"/>
      <c r="K1035" s="138">
        <f t="shared" si="216"/>
        <v>0</v>
      </c>
      <c r="L1035" s="138">
        <f t="shared" si="217"/>
        <v>0</v>
      </c>
      <c r="M1035" s="136">
        <f t="shared" si="218"/>
        <v>0</v>
      </c>
      <c r="N1035" s="139" t="str">
        <f t="shared" si="219"/>
        <v/>
      </c>
      <c r="O1035" s="139" t="str">
        <f t="shared" si="220"/>
        <v/>
      </c>
      <c r="P1035" s="139" t="str">
        <f t="shared" si="221"/>
        <v/>
      </c>
      <c r="Q1035" s="139" t="str">
        <f t="shared" si="222"/>
        <v/>
      </c>
      <c r="R1035" s="140">
        <f t="shared" si="223"/>
        <v>0</v>
      </c>
      <c r="S1035" s="141"/>
      <c r="T1035" s="142"/>
    </row>
    <row r="1036" spans="1:20">
      <c r="A1036" s="135" t="s">
        <v>149</v>
      </c>
      <c r="B1036" s="136"/>
      <c r="C1036" s="137"/>
      <c r="D1036" s="137"/>
      <c r="E1036" s="137"/>
      <c r="F1036" s="137"/>
      <c r="G1036" s="137"/>
      <c r="H1036" s="137"/>
      <c r="I1036" s="137"/>
      <c r="J1036" s="137"/>
      <c r="K1036" s="138">
        <f t="shared" si="216"/>
        <v>0</v>
      </c>
      <c r="L1036" s="138">
        <f t="shared" si="217"/>
        <v>0</v>
      </c>
      <c r="M1036" s="136">
        <f t="shared" si="218"/>
        <v>0</v>
      </c>
      <c r="N1036" s="139" t="str">
        <f t="shared" si="219"/>
        <v/>
      </c>
      <c r="O1036" s="139" t="str">
        <f t="shared" si="220"/>
        <v/>
      </c>
      <c r="P1036" s="139" t="str">
        <f t="shared" si="221"/>
        <v/>
      </c>
      <c r="Q1036" s="139" t="str">
        <f t="shared" si="222"/>
        <v/>
      </c>
      <c r="R1036" s="140">
        <f t="shared" si="223"/>
        <v>0</v>
      </c>
      <c r="S1036" s="141"/>
      <c r="T1036" s="142"/>
    </row>
    <row r="1037" spans="1:20">
      <c r="A1037" s="135" t="s">
        <v>150</v>
      </c>
      <c r="B1037" s="136"/>
      <c r="C1037" s="137"/>
      <c r="D1037" s="137"/>
      <c r="E1037" s="137"/>
      <c r="F1037" s="137"/>
      <c r="G1037" s="137"/>
      <c r="H1037" s="137"/>
      <c r="I1037" s="137"/>
      <c r="J1037" s="137"/>
      <c r="K1037" s="138">
        <f t="shared" si="216"/>
        <v>0</v>
      </c>
      <c r="L1037" s="138">
        <f t="shared" si="217"/>
        <v>0</v>
      </c>
      <c r="M1037" s="136">
        <f t="shared" si="218"/>
        <v>0</v>
      </c>
      <c r="N1037" s="139" t="str">
        <f t="shared" si="219"/>
        <v/>
      </c>
      <c r="O1037" s="139" t="str">
        <f t="shared" si="220"/>
        <v/>
      </c>
      <c r="P1037" s="139" t="str">
        <f t="shared" si="221"/>
        <v/>
      </c>
      <c r="Q1037" s="139" t="str">
        <f t="shared" si="222"/>
        <v/>
      </c>
      <c r="R1037" s="140">
        <f t="shared" si="223"/>
        <v>0</v>
      </c>
      <c r="S1037" s="141"/>
      <c r="T1037" s="158"/>
    </row>
    <row r="1038" spans="1:20">
      <c r="A1038" s="135" t="s">
        <v>151</v>
      </c>
      <c r="B1038" s="136"/>
      <c r="C1038" s="137"/>
      <c r="D1038" s="137"/>
      <c r="E1038" s="137"/>
      <c r="F1038" s="137"/>
      <c r="G1038" s="137"/>
      <c r="H1038" s="137"/>
      <c r="I1038" s="137"/>
      <c r="J1038" s="137"/>
      <c r="K1038" s="138">
        <f t="shared" si="216"/>
        <v>0</v>
      </c>
      <c r="L1038" s="138">
        <f t="shared" si="217"/>
        <v>0</v>
      </c>
      <c r="M1038" s="136">
        <f t="shared" si="218"/>
        <v>0</v>
      </c>
      <c r="N1038" s="139" t="str">
        <f t="shared" si="219"/>
        <v/>
      </c>
      <c r="O1038" s="139" t="str">
        <f t="shared" si="220"/>
        <v/>
      </c>
      <c r="P1038" s="139" t="str">
        <f t="shared" si="221"/>
        <v/>
      </c>
      <c r="Q1038" s="139" t="str">
        <f t="shared" si="222"/>
        <v/>
      </c>
      <c r="R1038" s="140">
        <f t="shared" si="223"/>
        <v>0</v>
      </c>
      <c r="S1038" s="141"/>
      <c r="T1038" s="158"/>
    </row>
    <row r="1039" spans="1:20">
      <c r="A1039" s="135" t="s">
        <v>152</v>
      </c>
      <c r="B1039" s="136"/>
      <c r="C1039" s="137"/>
      <c r="D1039" s="137"/>
      <c r="E1039" s="137"/>
      <c r="F1039" s="137"/>
      <c r="G1039" s="137"/>
      <c r="H1039" s="137"/>
      <c r="I1039" s="137"/>
      <c r="J1039" s="137"/>
      <c r="K1039" s="138">
        <f t="shared" si="216"/>
        <v>0</v>
      </c>
      <c r="L1039" s="138">
        <f t="shared" si="217"/>
        <v>0</v>
      </c>
      <c r="M1039" s="136">
        <f t="shared" si="218"/>
        <v>0</v>
      </c>
      <c r="N1039" s="139" t="str">
        <f t="shared" si="219"/>
        <v/>
      </c>
      <c r="O1039" s="139" t="str">
        <f t="shared" si="220"/>
        <v/>
      </c>
      <c r="P1039" s="139" t="str">
        <f t="shared" si="221"/>
        <v/>
      </c>
      <c r="Q1039" s="139" t="str">
        <f t="shared" si="222"/>
        <v/>
      </c>
      <c r="R1039" s="140">
        <f t="shared" si="223"/>
        <v>0</v>
      </c>
      <c r="S1039" s="141"/>
      <c r="T1039" s="158"/>
    </row>
    <row r="1040" spans="1:20">
      <c r="A1040" s="135" t="s">
        <v>153</v>
      </c>
      <c r="B1040" s="136"/>
      <c r="C1040" s="137"/>
      <c r="D1040" s="137"/>
      <c r="E1040" s="137"/>
      <c r="F1040" s="137"/>
      <c r="G1040" s="137"/>
      <c r="H1040" s="137"/>
      <c r="I1040" s="137"/>
      <c r="J1040" s="137"/>
      <c r="K1040" s="138">
        <f t="shared" si="216"/>
        <v>0</v>
      </c>
      <c r="L1040" s="138">
        <f t="shared" si="217"/>
        <v>0</v>
      </c>
      <c r="M1040" s="136">
        <f t="shared" si="218"/>
        <v>0</v>
      </c>
      <c r="N1040" s="139" t="str">
        <f t="shared" si="219"/>
        <v/>
      </c>
      <c r="O1040" s="139" t="str">
        <f t="shared" si="220"/>
        <v/>
      </c>
      <c r="P1040" s="139" t="str">
        <f t="shared" si="221"/>
        <v/>
      </c>
      <c r="Q1040" s="139" t="str">
        <f t="shared" si="222"/>
        <v/>
      </c>
      <c r="R1040" s="140">
        <f t="shared" si="223"/>
        <v>0</v>
      </c>
      <c r="S1040" s="141"/>
      <c r="T1040" s="142"/>
    </row>
    <row r="1041" spans="1:20">
      <c r="A1041" s="135" t="s">
        <v>154</v>
      </c>
      <c r="B1041" s="142"/>
      <c r="C1041" s="137"/>
      <c r="D1041" s="137"/>
      <c r="E1041" s="137"/>
      <c r="F1041" s="137"/>
      <c r="G1041" s="137"/>
      <c r="H1041" s="137"/>
      <c r="I1041" s="137"/>
      <c r="J1041" s="137"/>
      <c r="K1041" s="138">
        <f t="shared" si="216"/>
        <v>0</v>
      </c>
      <c r="L1041" s="138">
        <f t="shared" si="217"/>
        <v>0</v>
      </c>
      <c r="M1041" s="136">
        <f t="shared" si="218"/>
        <v>0</v>
      </c>
      <c r="N1041" s="139" t="str">
        <f t="shared" si="219"/>
        <v/>
      </c>
      <c r="O1041" s="139" t="str">
        <f t="shared" si="220"/>
        <v/>
      </c>
      <c r="P1041" s="139" t="str">
        <f t="shared" si="221"/>
        <v/>
      </c>
      <c r="Q1041" s="139" t="str">
        <f t="shared" si="222"/>
        <v/>
      </c>
      <c r="R1041" s="140">
        <f t="shared" si="223"/>
        <v>0</v>
      </c>
      <c r="S1041" s="141"/>
      <c r="T1041" s="142"/>
    </row>
    <row r="1042" spans="1:20">
      <c r="A1042" s="135" t="s">
        <v>155</v>
      </c>
      <c r="B1042" s="142"/>
      <c r="C1042" s="137"/>
      <c r="D1042" s="137"/>
      <c r="E1042" s="137"/>
      <c r="F1042" s="137"/>
      <c r="G1042" s="137"/>
      <c r="H1042" s="137"/>
      <c r="I1042" s="137"/>
      <c r="J1042" s="137"/>
      <c r="K1042" s="138">
        <f t="shared" si="216"/>
        <v>0</v>
      </c>
      <c r="L1042" s="138">
        <f t="shared" si="217"/>
        <v>0</v>
      </c>
      <c r="M1042" s="136">
        <f t="shared" si="218"/>
        <v>0</v>
      </c>
      <c r="N1042" s="139" t="str">
        <f t="shared" si="219"/>
        <v/>
      </c>
      <c r="O1042" s="139" t="str">
        <f t="shared" si="220"/>
        <v/>
      </c>
      <c r="P1042" s="139" t="str">
        <f t="shared" si="221"/>
        <v/>
      </c>
      <c r="Q1042" s="139" t="str">
        <f t="shared" si="222"/>
        <v/>
      </c>
      <c r="R1042" s="140">
        <f t="shared" si="223"/>
        <v>0</v>
      </c>
      <c r="S1042" s="141"/>
      <c r="T1042" s="142"/>
    </row>
    <row r="1043" spans="1:20">
      <c r="A1043" s="135" t="s">
        <v>156</v>
      </c>
      <c r="B1043" s="142"/>
      <c r="C1043" s="137"/>
      <c r="D1043" s="137"/>
      <c r="E1043" s="137"/>
      <c r="F1043" s="137"/>
      <c r="G1043" s="137"/>
      <c r="H1043" s="137"/>
      <c r="I1043" s="137"/>
      <c r="J1043" s="137"/>
      <c r="K1043" s="138">
        <f t="shared" si="216"/>
        <v>0</v>
      </c>
      <c r="L1043" s="138">
        <f t="shared" si="217"/>
        <v>0</v>
      </c>
      <c r="M1043" s="136">
        <f t="shared" si="218"/>
        <v>0</v>
      </c>
      <c r="N1043" s="139" t="str">
        <f t="shared" si="219"/>
        <v/>
      </c>
      <c r="O1043" s="139" t="str">
        <f t="shared" si="220"/>
        <v/>
      </c>
      <c r="P1043" s="139" t="str">
        <f t="shared" si="221"/>
        <v/>
      </c>
      <c r="Q1043" s="139" t="str">
        <f t="shared" si="222"/>
        <v/>
      </c>
      <c r="R1043" s="140">
        <f t="shared" si="223"/>
        <v>0</v>
      </c>
      <c r="S1043" s="141"/>
      <c r="T1043" s="142"/>
    </row>
    <row r="1044" spans="1:20">
      <c r="A1044" s="135" t="s">
        <v>157</v>
      </c>
      <c r="B1044" s="142"/>
      <c r="C1044" s="137"/>
      <c r="D1044" s="137"/>
      <c r="E1044" s="137"/>
      <c r="F1044" s="137"/>
      <c r="G1044" s="137"/>
      <c r="H1044" s="137"/>
      <c r="I1044" s="137"/>
      <c r="J1044" s="137"/>
      <c r="K1044" s="138">
        <f t="shared" si="216"/>
        <v>0</v>
      </c>
      <c r="L1044" s="138">
        <f t="shared" si="217"/>
        <v>0</v>
      </c>
      <c r="M1044" s="136">
        <f t="shared" si="218"/>
        <v>0</v>
      </c>
      <c r="N1044" s="139" t="str">
        <f t="shared" si="219"/>
        <v/>
      </c>
      <c r="O1044" s="139" t="str">
        <f t="shared" si="220"/>
        <v/>
      </c>
      <c r="P1044" s="139" t="str">
        <f t="shared" si="221"/>
        <v/>
      </c>
      <c r="Q1044" s="139" t="str">
        <f t="shared" si="222"/>
        <v/>
      </c>
      <c r="R1044" s="140">
        <f t="shared" si="223"/>
        <v>0</v>
      </c>
      <c r="S1044" s="141"/>
      <c r="T1044" s="142"/>
    </row>
    <row r="1045" spans="1:20">
      <c r="A1045" s="135" t="s">
        <v>158</v>
      </c>
      <c r="B1045" s="142"/>
      <c r="C1045" s="137"/>
      <c r="D1045" s="137"/>
      <c r="E1045" s="137"/>
      <c r="F1045" s="137"/>
      <c r="G1045" s="137"/>
      <c r="H1045" s="137"/>
      <c r="I1045" s="137"/>
      <c r="J1045" s="137"/>
      <c r="K1045" s="138">
        <f t="shared" si="216"/>
        <v>0</v>
      </c>
      <c r="L1045" s="138">
        <f t="shared" si="217"/>
        <v>0</v>
      </c>
      <c r="M1045" s="136">
        <f t="shared" si="218"/>
        <v>0</v>
      </c>
      <c r="N1045" s="139" t="str">
        <f t="shared" si="219"/>
        <v/>
      </c>
      <c r="O1045" s="139" t="str">
        <f t="shared" si="220"/>
        <v/>
      </c>
      <c r="P1045" s="139" t="str">
        <f t="shared" si="221"/>
        <v/>
      </c>
      <c r="Q1045" s="139" t="str">
        <f t="shared" si="222"/>
        <v/>
      </c>
      <c r="R1045" s="140">
        <f t="shared" si="223"/>
        <v>0</v>
      </c>
      <c r="S1045" s="141"/>
      <c r="T1045" s="142"/>
    </row>
    <row r="1046" spans="1:20">
      <c r="A1046" s="135" t="s">
        <v>159</v>
      </c>
      <c r="B1046" s="142"/>
      <c r="C1046" s="137"/>
      <c r="D1046" s="137"/>
      <c r="E1046" s="137"/>
      <c r="F1046" s="137"/>
      <c r="G1046" s="137"/>
      <c r="H1046" s="137"/>
      <c r="I1046" s="137"/>
      <c r="J1046" s="137"/>
      <c r="K1046" s="138">
        <f t="shared" si="216"/>
        <v>0</v>
      </c>
      <c r="L1046" s="138">
        <f t="shared" si="217"/>
        <v>0</v>
      </c>
      <c r="M1046" s="136">
        <f t="shared" si="218"/>
        <v>0</v>
      </c>
      <c r="N1046" s="139" t="str">
        <f t="shared" si="219"/>
        <v/>
      </c>
      <c r="O1046" s="139" t="str">
        <f t="shared" si="220"/>
        <v/>
      </c>
      <c r="P1046" s="139" t="str">
        <f t="shared" si="221"/>
        <v/>
      </c>
      <c r="Q1046" s="139" t="str">
        <f t="shared" si="222"/>
        <v/>
      </c>
      <c r="R1046" s="140">
        <f t="shared" si="223"/>
        <v>0</v>
      </c>
      <c r="S1046" s="141"/>
      <c r="T1046" s="142"/>
    </row>
    <row r="1047" spans="1:20">
      <c r="A1047" s="135" t="s">
        <v>160</v>
      </c>
      <c r="B1047" s="142"/>
      <c r="C1047" s="137"/>
      <c r="D1047" s="137"/>
      <c r="E1047" s="137"/>
      <c r="F1047" s="137"/>
      <c r="G1047" s="137"/>
      <c r="H1047" s="137"/>
      <c r="I1047" s="137"/>
      <c r="J1047" s="137"/>
      <c r="K1047" s="138">
        <f t="shared" si="216"/>
        <v>0</v>
      </c>
      <c r="L1047" s="138">
        <f t="shared" si="217"/>
        <v>0</v>
      </c>
      <c r="M1047" s="136">
        <f t="shared" si="218"/>
        <v>0</v>
      </c>
      <c r="N1047" s="139" t="str">
        <f t="shared" si="219"/>
        <v/>
      </c>
      <c r="O1047" s="139" t="str">
        <f t="shared" si="220"/>
        <v/>
      </c>
      <c r="P1047" s="139" t="str">
        <f t="shared" si="221"/>
        <v/>
      </c>
      <c r="Q1047" s="139" t="str">
        <f t="shared" si="222"/>
        <v/>
      </c>
      <c r="R1047" s="140">
        <f t="shared" si="223"/>
        <v>0</v>
      </c>
      <c r="S1047" s="141"/>
      <c r="T1047" s="142"/>
    </row>
    <row r="1048" spans="1:20">
      <c r="A1048" s="135" t="s">
        <v>161</v>
      </c>
      <c r="B1048" s="142"/>
      <c r="C1048" s="137"/>
      <c r="D1048" s="137"/>
      <c r="E1048" s="137"/>
      <c r="F1048" s="137"/>
      <c r="G1048" s="137"/>
      <c r="H1048" s="137"/>
      <c r="I1048" s="137"/>
      <c r="J1048" s="137"/>
      <c r="K1048" s="138">
        <f t="shared" si="216"/>
        <v>0</v>
      </c>
      <c r="L1048" s="138">
        <f t="shared" si="217"/>
        <v>0</v>
      </c>
      <c r="M1048" s="136">
        <f t="shared" si="218"/>
        <v>0</v>
      </c>
      <c r="N1048" s="139" t="str">
        <f t="shared" si="219"/>
        <v/>
      </c>
      <c r="O1048" s="139" t="str">
        <f t="shared" si="220"/>
        <v/>
      </c>
      <c r="P1048" s="139" t="str">
        <f t="shared" si="221"/>
        <v/>
      </c>
      <c r="Q1048" s="139" t="str">
        <f t="shared" si="222"/>
        <v/>
      </c>
      <c r="R1048" s="140">
        <f t="shared" si="223"/>
        <v>0</v>
      </c>
      <c r="S1048" s="141"/>
      <c r="T1048" s="142"/>
    </row>
    <row r="1049" spans="1:20">
      <c r="A1049" s="135" t="s">
        <v>162</v>
      </c>
      <c r="B1049" s="142"/>
      <c r="C1049" s="137"/>
      <c r="D1049" s="137"/>
      <c r="E1049" s="137"/>
      <c r="F1049" s="137"/>
      <c r="G1049" s="137"/>
      <c r="H1049" s="137"/>
      <c r="I1049" s="137"/>
      <c r="J1049" s="137"/>
      <c r="K1049" s="138">
        <f t="shared" si="216"/>
        <v>0</v>
      </c>
      <c r="L1049" s="138">
        <f t="shared" si="217"/>
        <v>0</v>
      </c>
      <c r="M1049" s="136">
        <f t="shared" si="218"/>
        <v>0</v>
      </c>
      <c r="N1049" s="139" t="str">
        <f t="shared" si="219"/>
        <v/>
      </c>
      <c r="O1049" s="139" t="str">
        <f t="shared" si="220"/>
        <v/>
      </c>
      <c r="P1049" s="139" t="str">
        <f t="shared" si="221"/>
        <v/>
      </c>
      <c r="Q1049" s="139" t="str">
        <f t="shared" si="222"/>
        <v/>
      </c>
      <c r="R1049" s="140">
        <f t="shared" si="223"/>
        <v>0</v>
      </c>
      <c r="S1049" s="141"/>
      <c r="T1049" s="142"/>
    </row>
    <row r="1050" spans="1:20">
      <c r="A1050" s="135" t="s">
        <v>163</v>
      </c>
      <c r="B1050" s="136"/>
      <c r="C1050" s="137"/>
      <c r="D1050" s="137"/>
      <c r="E1050" s="137"/>
      <c r="F1050" s="137"/>
      <c r="G1050" s="137"/>
      <c r="H1050" s="137"/>
      <c r="I1050" s="137"/>
      <c r="J1050" s="137"/>
      <c r="K1050" s="138">
        <f t="shared" si="216"/>
        <v>0</v>
      </c>
      <c r="L1050" s="138">
        <f t="shared" si="217"/>
        <v>0</v>
      </c>
      <c r="M1050" s="136">
        <f t="shared" si="218"/>
        <v>0</v>
      </c>
      <c r="N1050" s="139" t="str">
        <f t="shared" si="219"/>
        <v/>
      </c>
      <c r="O1050" s="139" t="str">
        <f t="shared" si="220"/>
        <v/>
      </c>
      <c r="P1050" s="139" t="str">
        <f t="shared" si="221"/>
        <v/>
      </c>
      <c r="Q1050" s="139" t="str">
        <f t="shared" si="222"/>
        <v/>
      </c>
      <c r="R1050" s="140">
        <f t="shared" si="223"/>
        <v>0</v>
      </c>
      <c r="S1050" s="141"/>
      <c r="T1050" s="142"/>
    </row>
    <row r="1051" spans="1:20">
      <c r="A1051" s="135" t="s">
        <v>164</v>
      </c>
      <c r="B1051" s="136"/>
      <c r="C1051" s="137"/>
      <c r="D1051" s="137"/>
      <c r="E1051" s="137"/>
      <c r="F1051" s="137"/>
      <c r="G1051" s="137"/>
      <c r="H1051" s="137"/>
      <c r="I1051" s="137"/>
      <c r="J1051" s="137"/>
      <c r="K1051" s="138">
        <f t="shared" si="216"/>
        <v>0</v>
      </c>
      <c r="L1051" s="138">
        <f t="shared" si="217"/>
        <v>0</v>
      </c>
      <c r="M1051" s="136">
        <f t="shared" si="218"/>
        <v>0</v>
      </c>
      <c r="N1051" s="139" t="str">
        <f t="shared" si="219"/>
        <v/>
      </c>
      <c r="O1051" s="139" t="str">
        <f t="shared" si="220"/>
        <v/>
      </c>
      <c r="P1051" s="139" t="str">
        <f t="shared" si="221"/>
        <v/>
      </c>
      <c r="Q1051" s="139" t="str">
        <f t="shared" si="222"/>
        <v/>
      </c>
      <c r="R1051" s="140">
        <f t="shared" si="223"/>
        <v>0</v>
      </c>
      <c r="S1051" s="141"/>
      <c r="T1051" s="142"/>
    </row>
    <row r="1052" spans="1:20">
      <c r="A1052" s="135" t="s">
        <v>165</v>
      </c>
      <c r="B1052" s="136"/>
      <c r="C1052" s="137"/>
      <c r="D1052" s="137"/>
      <c r="E1052" s="137"/>
      <c r="F1052" s="137"/>
      <c r="G1052" s="137"/>
      <c r="H1052" s="137"/>
      <c r="I1052" s="137"/>
      <c r="J1052" s="137"/>
      <c r="K1052" s="138">
        <f t="shared" si="216"/>
        <v>0</v>
      </c>
      <c r="L1052" s="138">
        <f t="shared" si="217"/>
        <v>0</v>
      </c>
      <c r="M1052" s="136">
        <f t="shared" si="218"/>
        <v>0</v>
      </c>
      <c r="N1052" s="139" t="str">
        <f t="shared" si="219"/>
        <v/>
      </c>
      <c r="O1052" s="139" t="str">
        <f t="shared" si="220"/>
        <v/>
      </c>
      <c r="P1052" s="139" t="str">
        <f t="shared" si="221"/>
        <v/>
      </c>
      <c r="Q1052" s="139" t="str">
        <f t="shared" si="222"/>
        <v/>
      </c>
      <c r="R1052" s="140">
        <f t="shared" si="223"/>
        <v>0</v>
      </c>
      <c r="S1052" s="141"/>
      <c r="T1052" s="142"/>
    </row>
    <row r="1053" spans="1:20">
      <c r="A1053" s="135" t="s">
        <v>166</v>
      </c>
      <c r="B1053" s="136"/>
      <c r="C1053" s="137"/>
      <c r="D1053" s="137"/>
      <c r="E1053" s="137"/>
      <c r="F1053" s="137"/>
      <c r="G1053" s="137"/>
      <c r="H1053" s="137"/>
      <c r="I1053" s="137"/>
      <c r="J1053" s="137"/>
      <c r="K1053" s="138">
        <f t="shared" si="216"/>
        <v>0</v>
      </c>
      <c r="L1053" s="138">
        <f t="shared" si="217"/>
        <v>0</v>
      </c>
      <c r="M1053" s="136">
        <f t="shared" si="218"/>
        <v>0</v>
      </c>
      <c r="N1053" s="139" t="str">
        <f t="shared" si="219"/>
        <v/>
      </c>
      <c r="O1053" s="139" t="str">
        <f t="shared" si="220"/>
        <v/>
      </c>
      <c r="P1053" s="139" t="str">
        <f t="shared" si="221"/>
        <v/>
      </c>
      <c r="Q1053" s="139" t="str">
        <f t="shared" si="222"/>
        <v/>
      </c>
      <c r="R1053" s="140">
        <f t="shared" si="223"/>
        <v>0</v>
      </c>
      <c r="S1053" s="141"/>
      <c r="T1053" s="142"/>
    </row>
    <row r="1054" spans="1:20" ht="16" thickBot="1">
      <c r="A1054" s="143"/>
      <c r="B1054" s="143"/>
      <c r="C1054" s="144"/>
      <c r="D1054" s="144"/>
      <c r="E1054" s="144"/>
      <c r="F1054" s="144"/>
      <c r="G1054" s="144"/>
      <c r="H1054" s="144"/>
      <c r="I1054" s="144"/>
      <c r="J1054" s="144"/>
      <c r="K1054" s="260" t="s">
        <v>167</v>
      </c>
      <c r="L1054" s="261"/>
      <c r="M1054" s="262"/>
      <c r="N1054" s="145">
        <f t="shared" ref="N1054:S1054" si="224">SUM(N1023:N1053)</f>
        <v>0</v>
      </c>
      <c r="O1054" s="145">
        <f t="shared" si="224"/>
        <v>0</v>
      </c>
      <c r="P1054" s="145">
        <f t="shared" si="224"/>
        <v>0</v>
      </c>
      <c r="Q1054" s="145">
        <f t="shared" si="224"/>
        <v>0</v>
      </c>
      <c r="R1054" s="145">
        <f t="shared" si="224"/>
        <v>0</v>
      </c>
      <c r="S1054" s="145">
        <f t="shared" si="224"/>
        <v>0</v>
      </c>
      <c r="T1054" s="145"/>
    </row>
    <row r="1055" spans="1:20" ht="16" thickBot="1"/>
    <row r="1056" spans="1:20" ht="16" thickBot="1">
      <c r="A1056" s="242" t="s">
        <v>116</v>
      </c>
      <c r="B1056" s="243"/>
      <c r="C1056" s="243"/>
      <c r="D1056" s="243"/>
      <c r="E1056" s="243"/>
      <c r="F1056" s="243"/>
      <c r="G1056" s="243"/>
      <c r="H1056" s="243"/>
      <c r="I1056" s="243"/>
      <c r="J1056" s="243"/>
      <c r="K1056" s="243"/>
      <c r="L1056" s="243"/>
      <c r="M1056" s="243"/>
      <c r="N1056" s="243"/>
      <c r="O1056" s="243"/>
      <c r="P1056" s="243"/>
      <c r="Q1056" s="243"/>
      <c r="R1056" s="243"/>
      <c r="S1056" s="243"/>
      <c r="T1056" s="244"/>
    </row>
    <row r="1057" spans="1:20">
      <c r="A1057" s="245"/>
      <c r="B1057" s="246"/>
      <c r="C1057" s="113"/>
      <c r="D1057" s="113"/>
      <c r="E1057" s="113"/>
      <c r="F1057" s="114"/>
      <c r="G1057" s="114"/>
      <c r="H1057" s="114"/>
      <c r="I1057" s="114"/>
      <c r="J1057" s="114"/>
      <c r="K1057" s="114"/>
      <c r="L1057" s="114"/>
      <c r="M1057" s="113"/>
      <c r="N1057" s="114"/>
      <c r="O1057" s="114"/>
      <c r="P1057" s="114"/>
      <c r="Q1057" s="113"/>
      <c r="R1057" s="115"/>
      <c r="S1057" s="115"/>
      <c r="T1057" s="116"/>
    </row>
    <row r="1058" spans="1:20">
      <c r="A1058" s="247" t="s">
        <v>117</v>
      </c>
      <c r="B1058" s="248"/>
      <c r="C1058" s="119" t="s">
        <v>118</v>
      </c>
      <c r="D1058" s="249" t="s">
        <v>178</v>
      </c>
      <c r="E1058" s="249"/>
      <c r="F1058" s="249"/>
      <c r="G1058" s="249"/>
      <c r="H1058" s="249"/>
      <c r="I1058" s="249"/>
      <c r="J1058" s="249"/>
      <c r="K1058" s="120"/>
      <c r="L1058" s="120"/>
      <c r="M1058" s="120"/>
      <c r="N1058" s="120"/>
      <c r="O1058" s="119"/>
      <c r="P1058" s="120"/>
      <c r="R1058" s="120"/>
      <c r="S1058" s="120"/>
      <c r="T1058" s="121"/>
    </row>
    <row r="1059" spans="1:20">
      <c r="A1059" s="117" t="s">
        <v>119</v>
      </c>
      <c r="B1059" s="118"/>
      <c r="C1059" s="119" t="s">
        <v>118</v>
      </c>
      <c r="D1059" s="248"/>
      <c r="E1059" s="248"/>
      <c r="F1059" s="248"/>
      <c r="G1059" s="248"/>
      <c r="H1059" s="248"/>
      <c r="I1059" s="248"/>
      <c r="J1059" s="248"/>
      <c r="K1059" s="120"/>
      <c r="L1059" s="120"/>
      <c r="M1059" s="120" t="s">
        <v>195</v>
      </c>
      <c r="O1059" s="119"/>
      <c r="P1059" s="120"/>
      <c r="Q1059" s="120"/>
      <c r="R1059" s="120"/>
      <c r="S1059" s="122"/>
      <c r="T1059" s="121"/>
    </row>
    <row r="1060" spans="1:20">
      <c r="A1060" s="117" t="s">
        <v>120</v>
      </c>
      <c r="B1060" s="118"/>
      <c r="C1060" s="119" t="s">
        <v>118</v>
      </c>
      <c r="D1060" s="248" t="s">
        <v>176</v>
      </c>
      <c r="E1060" s="248"/>
      <c r="F1060" s="248"/>
      <c r="G1060" s="248"/>
      <c r="H1060" s="248"/>
      <c r="I1060" s="248"/>
      <c r="J1060" s="248"/>
      <c r="K1060" s="120"/>
      <c r="L1060" s="120"/>
      <c r="M1060" s="120"/>
      <c r="N1060" s="120"/>
      <c r="O1060" s="119"/>
      <c r="P1060" s="120"/>
      <c r="Q1060" s="120"/>
      <c r="R1060" s="120"/>
      <c r="S1060" s="120"/>
      <c r="T1060" s="121"/>
    </row>
    <row r="1061" spans="1:20">
      <c r="A1061" s="123" t="s">
        <v>121</v>
      </c>
      <c r="B1061" s="124"/>
      <c r="C1061" s="125" t="s">
        <v>118</v>
      </c>
      <c r="D1061" s="250"/>
      <c r="E1061" s="250"/>
      <c r="F1061" s="250"/>
      <c r="G1061" s="250"/>
      <c r="H1061" s="250"/>
      <c r="I1061" s="250"/>
      <c r="J1061" s="250"/>
      <c r="K1061" s="124"/>
      <c r="L1061" s="124"/>
      <c r="M1061" s="124"/>
      <c r="N1061" s="124"/>
      <c r="O1061" s="124"/>
      <c r="P1061" s="124"/>
      <c r="Q1061" s="124"/>
      <c r="R1061" s="124"/>
      <c r="S1061" s="124"/>
      <c r="T1061" s="126"/>
    </row>
    <row r="1062" spans="1:20" ht="16" thickBot="1">
      <c r="A1062" s="127"/>
      <c r="B1062" s="128"/>
      <c r="C1062" s="129"/>
      <c r="D1062" s="129"/>
      <c r="E1062" s="129"/>
      <c r="F1062" s="129"/>
      <c r="G1062" s="129"/>
      <c r="H1062" s="129"/>
      <c r="I1062" s="129"/>
      <c r="J1062" s="129"/>
      <c r="K1062" s="129"/>
      <c r="L1062" s="129"/>
      <c r="M1062" s="128"/>
      <c r="N1062" s="129"/>
      <c r="O1062" s="129"/>
      <c r="P1062" s="129"/>
      <c r="Q1062" s="129"/>
      <c r="R1062" s="129"/>
      <c r="S1062" s="129"/>
      <c r="T1062" s="130"/>
    </row>
    <row r="1063" spans="1:20" ht="12.75" customHeight="1">
      <c r="A1063" s="251" t="s">
        <v>122</v>
      </c>
      <c r="B1063" s="253" t="s">
        <v>123</v>
      </c>
      <c r="C1063" s="255" t="s">
        <v>124</v>
      </c>
      <c r="D1063" s="256"/>
      <c r="E1063" s="256"/>
      <c r="F1063" s="257"/>
      <c r="G1063" s="255" t="s">
        <v>125</v>
      </c>
      <c r="H1063" s="256"/>
      <c r="I1063" s="256"/>
      <c r="J1063" s="257"/>
      <c r="K1063" s="253" t="s">
        <v>126</v>
      </c>
      <c r="L1063" s="253" t="s">
        <v>127</v>
      </c>
      <c r="M1063" s="264" t="s">
        <v>128</v>
      </c>
      <c r="N1063" s="266" t="s">
        <v>129</v>
      </c>
      <c r="O1063" s="256"/>
      <c r="P1063" s="256"/>
      <c r="Q1063" s="267"/>
      <c r="R1063" s="268" t="s">
        <v>130</v>
      </c>
      <c r="S1063" s="131" t="s">
        <v>172</v>
      </c>
      <c r="T1063" s="268" t="s">
        <v>132</v>
      </c>
    </row>
    <row r="1064" spans="1:20" ht="16" thickBot="1">
      <c r="A1064" s="252"/>
      <c r="B1064" s="254"/>
      <c r="C1064" s="258" t="s">
        <v>133</v>
      </c>
      <c r="D1064" s="259"/>
      <c r="E1064" s="258" t="s">
        <v>134</v>
      </c>
      <c r="F1064" s="259"/>
      <c r="G1064" s="258" t="s">
        <v>133</v>
      </c>
      <c r="H1064" s="259"/>
      <c r="I1064" s="258" t="s">
        <v>134</v>
      </c>
      <c r="J1064" s="259"/>
      <c r="K1064" s="254"/>
      <c r="L1064" s="254"/>
      <c r="M1064" s="265"/>
      <c r="N1064" s="132">
        <v>1.5</v>
      </c>
      <c r="O1064" s="133">
        <v>2</v>
      </c>
      <c r="P1064" s="133">
        <v>3</v>
      </c>
      <c r="Q1064" s="134">
        <v>4</v>
      </c>
      <c r="R1064" s="269"/>
      <c r="S1064" s="156">
        <v>15000</v>
      </c>
      <c r="T1064" s="269"/>
    </row>
    <row r="1065" spans="1:20" s="168" customFormat="1">
      <c r="A1065" s="160" t="s">
        <v>135</v>
      </c>
      <c r="B1065" s="161"/>
      <c r="C1065" s="162">
        <v>7</v>
      </c>
      <c r="D1065" s="162">
        <v>0</v>
      </c>
      <c r="E1065" s="162">
        <v>12</v>
      </c>
      <c r="F1065" s="162">
        <v>0</v>
      </c>
      <c r="G1065" s="162">
        <v>13</v>
      </c>
      <c r="H1065" s="162">
        <v>0</v>
      </c>
      <c r="I1065" s="162">
        <v>19</v>
      </c>
      <c r="J1065" s="162">
        <v>0</v>
      </c>
      <c r="K1065" s="163">
        <f>((((E1065-C1065)*60)+(F1065-D1065))/60)+((((I1065-G1065)*60)+(J1065-H1065))/60)</f>
        <v>11</v>
      </c>
      <c r="L1065" s="163">
        <f>IF(K1065=0,0,IF(OR(B1065="H",B1065="OFF"),K1065,IF(B1065="",7,0)))</f>
        <v>7</v>
      </c>
      <c r="M1065" s="161">
        <f>IF(AND(B1065="",K1065&lt;=8),0,IF(AND(B1065="",K1065&gt;8),K1065-L1065,IF(OR(B1065="H",B1065="OFF"),L1065,0)))</f>
        <v>4</v>
      </c>
      <c r="N1065" s="164">
        <f>IF(M1065=0,"",IF(AND(B1065="",L1065=8,M1065&lt;=1),M1065,IF(AND(M1065&gt;1,B1065=""),1,"")))</f>
        <v>1</v>
      </c>
      <c r="O1065" s="164">
        <f>IF(AND(B1065="",M1065&gt;1),M1065-N1065,IF(AND(B1065="H",M1065&lt;=5),M1065,IF(AND(B1065="OFF",M1065&lt;=7),M1065,IF(AND(B1065="H",M1065&gt;5),5,IF(AND(B1065="OFF",M1065&gt;7),7,"")))))</f>
        <v>3</v>
      </c>
      <c r="P1065" s="164" t="str">
        <f>IF(AND(B1065="OFF",M1065&gt;=8),1,IF(AND(B1065="H",M1065&gt;=6),1,""))</f>
        <v/>
      </c>
      <c r="Q1065" s="164" t="str">
        <f>IF(AND(B1065="H",M1065&gt;=6),M1065-6,IF(AND(B1065="OFF",M1065&gt;8),M1065-8,""))</f>
        <v/>
      </c>
      <c r="R1065" s="165">
        <f>(IF(N1065="",0,(N1065*$N$10)))+(IF(O1065="",0,(O1065*$O$10)))+(IF(P1065="",0,(P1065*$P$10)))+(IF(Q1065="",0,(Q1065*$Q$10)))</f>
        <v>7.5</v>
      </c>
      <c r="S1065" s="166">
        <v>1</v>
      </c>
      <c r="T1065" s="167"/>
    </row>
    <row r="1066" spans="1:20" s="168" customFormat="1">
      <c r="A1066" s="160" t="s">
        <v>136</v>
      </c>
      <c r="B1066" s="161"/>
      <c r="C1066" s="162">
        <v>7</v>
      </c>
      <c r="D1066" s="162">
        <v>0</v>
      </c>
      <c r="E1066" s="162">
        <v>12</v>
      </c>
      <c r="F1066" s="162">
        <v>0</v>
      </c>
      <c r="G1066" s="162">
        <v>13</v>
      </c>
      <c r="H1066" s="162">
        <v>0</v>
      </c>
      <c r="I1066" s="162">
        <v>19</v>
      </c>
      <c r="J1066" s="162">
        <v>0</v>
      </c>
      <c r="K1066" s="163">
        <f>((((E1066-C1066)*60)+(F1066-D1066))/60)+((((I1066-G1066)*60)+(J1066-H1066))/60)</f>
        <v>11</v>
      </c>
      <c r="L1066" s="163">
        <f>IF(K1066=0,0,IF(OR(B1066="H",B1066="OFF"),K1066,IF(B1066="",7,0)))</f>
        <v>7</v>
      </c>
      <c r="M1066" s="161">
        <f>IF(AND(B1066="",K1066&lt;=8),0,IF(AND(B1066="",K1066&gt;8),K1066-L1066,IF(OR(B1066="H",B1066="OFF"),L1066,0)))</f>
        <v>4</v>
      </c>
      <c r="N1066" s="164">
        <f>IF(M1066=0,"",IF(AND(B1066="",L1066=8,M1066&lt;=1),M1066,IF(AND(M1066&gt;1,B1066=""),1,"")))</f>
        <v>1</v>
      </c>
      <c r="O1066" s="164">
        <f>IF(AND(B1066="",M1066&gt;1),M1066-N1066,IF(AND(B1066="H",M1066&lt;=5),M1066,IF(AND(B1066="OFF",M1066&lt;=7),M1066,IF(AND(B1066="H",M1066&gt;5),5,IF(AND(B1066="OFF",M1066&gt;7),7,"")))))</f>
        <v>3</v>
      </c>
      <c r="P1066" s="164" t="str">
        <f>IF(AND(B1066="OFF",M1066&gt;=8),1,IF(AND(B1066="H",M1066&gt;=6),1,""))</f>
        <v/>
      </c>
      <c r="Q1066" s="164" t="str">
        <f>IF(AND(B1066="H",M1066&gt;=6),M1066-6,IF(AND(B1066="OFF",M1066&gt;8),M1066-8,""))</f>
        <v/>
      </c>
      <c r="R1066" s="165">
        <f>(IF(N1066="",0,(N1066*$N$10)))+(IF(O1066="",0,(O1066*$O$10)))+(IF(P1066="",0,(P1066*$P$10)))+(IF(Q1066="",0,(Q1066*$Q$10)))</f>
        <v>7.5</v>
      </c>
      <c r="S1066" s="166">
        <v>1</v>
      </c>
      <c r="T1066" s="167"/>
    </row>
    <row r="1067" spans="1:20" s="168" customFormat="1">
      <c r="A1067" s="160" t="s">
        <v>137</v>
      </c>
      <c r="B1067" s="161"/>
      <c r="C1067" s="162">
        <v>19</v>
      </c>
      <c r="D1067" s="162">
        <v>0</v>
      </c>
      <c r="E1067" s="162">
        <v>24</v>
      </c>
      <c r="F1067" s="162">
        <v>0</v>
      </c>
      <c r="G1067" s="162">
        <v>25</v>
      </c>
      <c r="H1067" s="162">
        <v>0</v>
      </c>
      <c r="I1067" s="162">
        <v>31</v>
      </c>
      <c r="J1067" s="162">
        <v>0</v>
      </c>
      <c r="K1067" s="163">
        <f t="shared" ref="K1067:K1095" si="225">((((E1067-C1067)*60)+(F1067-D1067))/60)+((((I1067-G1067)*60)+(J1067-H1067))/60)</f>
        <v>11</v>
      </c>
      <c r="L1067" s="163">
        <f>IF(K1067=0,0,IF(OR(B1067="H",B1067="OFF"),K1067,IF(B1067="",7,0)))</f>
        <v>7</v>
      </c>
      <c r="M1067" s="161">
        <f t="shared" ref="M1067:M1095" si="226">IF(AND(B1067="",K1067&lt;=8),0,IF(AND(B1067="",K1067&gt;8),K1067-L1067,IF(OR(B1067="H",B1067="OFF"),L1067,0)))</f>
        <v>4</v>
      </c>
      <c r="N1067" s="164">
        <f t="shared" ref="N1067:N1095" si="227">IF(M1067=0,"",IF(AND(B1067="",L1067=8,M1067&lt;=1),M1067,IF(AND(M1067&gt;1,B1067=""),1,"")))</f>
        <v>1</v>
      </c>
      <c r="O1067" s="164">
        <f t="shared" ref="O1067:O1095" si="228">IF(AND(B1067="",M1067&gt;1),M1067-N1067,IF(AND(B1067="H",M1067&lt;=5),M1067,IF(AND(B1067="OFF",M1067&lt;=7),M1067,IF(AND(B1067="H",M1067&gt;5),5,IF(AND(B1067="OFF",M1067&gt;7),7,"")))))</f>
        <v>3</v>
      </c>
      <c r="P1067" s="164" t="str">
        <f t="shared" ref="P1067:P1095" si="229">IF(AND(B1067="OFF",M1067&gt;=8),1,IF(AND(B1067="H",M1067&gt;=6),1,""))</f>
        <v/>
      </c>
      <c r="Q1067" s="164" t="str">
        <f t="shared" ref="Q1067:Q1095" si="230">IF(AND(B1067="H",M1067&gt;=6),M1067-6,IF(AND(B1067="OFF",M1067&gt;8),M1067-8,""))</f>
        <v/>
      </c>
      <c r="R1067" s="165">
        <f t="shared" ref="R1067:R1095" si="231">(IF(N1067="",0,(N1067*$N$10)))+(IF(O1067="",0,(O1067*$O$10)))+(IF(P1067="",0,(P1067*$P$10)))+(IF(Q1067="",0,(Q1067*$Q$10)))</f>
        <v>7.5</v>
      </c>
      <c r="S1067" s="166">
        <v>1</v>
      </c>
      <c r="T1067" s="167"/>
    </row>
    <row r="1068" spans="1:20" s="168" customFormat="1">
      <c r="A1068" s="160" t="s">
        <v>138</v>
      </c>
      <c r="B1068" s="161"/>
      <c r="C1068" s="162">
        <v>19</v>
      </c>
      <c r="D1068" s="162">
        <v>0</v>
      </c>
      <c r="E1068" s="162">
        <v>24</v>
      </c>
      <c r="F1068" s="162">
        <v>0</v>
      </c>
      <c r="G1068" s="162">
        <v>25</v>
      </c>
      <c r="H1068" s="162">
        <v>0</v>
      </c>
      <c r="I1068" s="162">
        <v>31</v>
      </c>
      <c r="J1068" s="162">
        <v>0</v>
      </c>
      <c r="K1068" s="163">
        <f t="shared" si="225"/>
        <v>11</v>
      </c>
      <c r="L1068" s="163">
        <f>IF(K1068=0,0,IF(OR(B1068="H",B1068="OFF"),K1068,IF(B1068="",7,0)))</f>
        <v>7</v>
      </c>
      <c r="M1068" s="161">
        <f t="shared" si="226"/>
        <v>4</v>
      </c>
      <c r="N1068" s="164">
        <f t="shared" si="227"/>
        <v>1</v>
      </c>
      <c r="O1068" s="164">
        <f t="shared" si="228"/>
        <v>3</v>
      </c>
      <c r="P1068" s="164" t="str">
        <f t="shared" si="229"/>
        <v/>
      </c>
      <c r="Q1068" s="164" t="str">
        <f t="shared" si="230"/>
        <v/>
      </c>
      <c r="R1068" s="165">
        <f t="shared" si="231"/>
        <v>7.5</v>
      </c>
      <c r="S1068" s="166">
        <v>1</v>
      </c>
      <c r="T1068" s="167"/>
    </row>
    <row r="1069" spans="1:20">
      <c r="A1069" s="135" t="s">
        <v>139</v>
      </c>
      <c r="B1069" s="136" t="s">
        <v>168</v>
      </c>
      <c r="C1069" s="137"/>
      <c r="D1069" s="137"/>
      <c r="E1069" s="137"/>
      <c r="F1069" s="137"/>
      <c r="G1069" s="137"/>
      <c r="H1069" s="137"/>
      <c r="I1069" s="137"/>
      <c r="J1069" s="137"/>
      <c r="K1069" s="138">
        <f t="shared" si="225"/>
        <v>0</v>
      </c>
      <c r="L1069" s="138">
        <f t="shared" ref="L1069:L1095" si="232">IF(K1069=0,0,IF(OR(B1069="H",B1069="OFF"),K1069,IF(B1069="",7,0)))</f>
        <v>0</v>
      </c>
      <c r="M1069" s="136">
        <f t="shared" si="226"/>
        <v>0</v>
      </c>
      <c r="N1069" s="139" t="str">
        <f t="shared" si="227"/>
        <v/>
      </c>
      <c r="O1069" s="139" t="str">
        <f t="shared" si="228"/>
        <v/>
      </c>
      <c r="P1069" s="139" t="str">
        <f t="shared" si="229"/>
        <v/>
      </c>
      <c r="Q1069" s="139" t="str">
        <f t="shared" si="230"/>
        <v/>
      </c>
      <c r="R1069" s="140">
        <f t="shared" si="231"/>
        <v>0</v>
      </c>
      <c r="S1069" s="141"/>
      <c r="T1069" s="142"/>
    </row>
    <row r="1070" spans="1:20">
      <c r="A1070" s="135" t="s">
        <v>141</v>
      </c>
      <c r="B1070" s="136" t="s">
        <v>168</v>
      </c>
      <c r="C1070" s="137"/>
      <c r="D1070" s="137"/>
      <c r="E1070" s="137"/>
      <c r="F1070" s="137"/>
      <c r="G1070" s="137"/>
      <c r="H1070" s="137"/>
      <c r="I1070" s="137"/>
      <c r="J1070" s="137"/>
      <c r="K1070" s="138">
        <f t="shared" si="225"/>
        <v>0</v>
      </c>
      <c r="L1070" s="138">
        <f t="shared" si="232"/>
        <v>0</v>
      </c>
      <c r="M1070" s="136">
        <f t="shared" si="226"/>
        <v>0</v>
      </c>
      <c r="N1070" s="139" t="str">
        <f t="shared" si="227"/>
        <v/>
      </c>
      <c r="O1070" s="139" t="str">
        <f t="shared" si="228"/>
        <v/>
      </c>
      <c r="P1070" s="139" t="str">
        <f t="shared" si="229"/>
        <v/>
      </c>
      <c r="Q1070" s="139" t="str">
        <f t="shared" si="230"/>
        <v/>
      </c>
      <c r="R1070" s="140">
        <f t="shared" si="231"/>
        <v>0</v>
      </c>
      <c r="S1070" s="141"/>
      <c r="T1070" s="142"/>
    </row>
    <row r="1071" spans="1:20">
      <c r="A1071" s="135" t="s">
        <v>142</v>
      </c>
      <c r="B1071" s="136" t="s">
        <v>168</v>
      </c>
      <c r="C1071" s="137"/>
      <c r="D1071" s="137"/>
      <c r="E1071" s="137"/>
      <c r="F1071" s="137"/>
      <c r="G1071" s="137"/>
      <c r="H1071" s="137"/>
      <c r="I1071" s="137"/>
      <c r="J1071" s="137"/>
      <c r="K1071" s="138">
        <f t="shared" si="225"/>
        <v>0</v>
      </c>
      <c r="L1071" s="138">
        <f t="shared" si="232"/>
        <v>0</v>
      </c>
      <c r="M1071" s="136">
        <f t="shared" si="226"/>
        <v>0</v>
      </c>
      <c r="N1071" s="139" t="str">
        <f t="shared" si="227"/>
        <v/>
      </c>
      <c r="O1071" s="139" t="str">
        <f t="shared" si="228"/>
        <v/>
      </c>
      <c r="P1071" s="139" t="str">
        <f t="shared" si="229"/>
        <v/>
      </c>
      <c r="Q1071" s="139" t="str">
        <f t="shared" si="230"/>
        <v/>
      </c>
      <c r="R1071" s="140">
        <f t="shared" si="231"/>
        <v>0</v>
      </c>
      <c r="S1071" s="141"/>
      <c r="T1071" s="142"/>
    </row>
    <row r="1072" spans="1:20">
      <c r="A1072" s="135" t="s">
        <v>143</v>
      </c>
      <c r="B1072" s="136" t="s">
        <v>140</v>
      </c>
      <c r="C1072" s="137"/>
      <c r="D1072" s="137"/>
      <c r="E1072" s="137"/>
      <c r="F1072" s="137"/>
      <c r="G1072" s="137"/>
      <c r="H1072" s="137"/>
      <c r="I1072" s="137"/>
      <c r="J1072" s="137"/>
      <c r="K1072" s="138">
        <f t="shared" si="225"/>
        <v>0</v>
      </c>
      <c r="L1072" s="138">
        <f t="shared" si="232"/>
        <v>0</v>
      </c>
      <c r="M1072" s="136">
        <f t="shared" si="226"/>
        <v>0</v>
      </c>
      <c r="N1072" s="139" t="str">
        <f t="shared" si="227"/>
        <v/>
      </c>
      <c r="O1072" s="139">
        <f t="shared" si="228"/>
        <v>0</v>
      </c>
      <c r="P1072" s="139" t="str">
        <f t="shared" si="229"/>
        <v/>
      </c>
      <c r="Q1072" s="139" t="str">
        <f t="shared" si="230"/>
        <v/>
      </c>
      <c r="R1072" s="140">
        <f t="shared" si="231"/>
        <v>0</v>
      </c>
      <c r="S1072" s="141"/>
      <c r="T1072" s="142"/>
    </row>
    <row r="1073" spans="1:20">
      <c r="A1073" s="135" t="s">
        <v>144</v>
      </c>
      <c r="B1073" s="136" t="s">
        <v>140</v>
      </c>
      <c r="C1073" s="137"/>
      <c r="D1073" s="137"/>
      <c r="E1073" s="137"/>
      <c r="F1073" s="137"/>
      <c r="G1073" s="137"/>
      <c r="H1073" s="137"/>
      <c r="I1073" s="137"/>
      <c r="J1073" s="137"/>
      <c r="K1073" s="138">
        <f t="shared" si="225"/>
        <v>0</v>
      </c>
      <c r="L1073" s="138">
        <f t="shared" si="232"/>
        <v>0</v>
      </c>
      <c r="M1073" s="136">
        <f t="shared" si="226"/>
        <v>0</v>
      </c>
      <c r="N1073" s="139" t="str">
        <f t="shared" si="227"/>
        <v/>
      </c>
      <c r="O1073" s="139">
        <f t="shared" si="228"/>
        <v>0</v>
      </c>
      <c r="P1073" s="139" t="str">
        <f t="shared" si="229"/>
        <v/>
      </c>
      <c r="Q1073" s="139" t="str">
        <f t="shared" si="230"/>
        <v/>
      </c>
      <c r="R1073" s="140">
        <f t="shared" si="231"/>
        <v>0</v>
      </c>
      <c r="S1073" s="141"/>
      <c r="T1073" s="142"/>
    </row>
    <row r="1074" spans="1:20">
      <c r="A1074" s="135" t="s">
        <v>145</v>
      </c>
      <c r="B1074" s="136" t="s">
        <v>140</v>
      </c>
      <c r="C1074" s="137"/>
      <c r="D1074" s="137"/>
      <c r="E1074" s="137"/>
      <c r="F1074" s="137"/>
      <c r="G1074" s="137"/>
      <c r="H1074" s="137"/>
      <c r="I1074" s="137"/>
      <c r="J1074" s="137"/>
      <c r="K1074" s="138">
        <f t="shared" si="225"/>
        <v>0</v>
      </c>
      <c r="L1074" s="138">
        <f t="shared" si="232"/>
        <v>0</v>
      </c>
      <c r="M1074" s="136">
        <f t="shared" si="226"/>
        <v>0</v>
      </c>
      <c r="N1074" s="139" t="str">
        <f t="shared" si="227"/>
        <v/>
      </c>
      <c r="O1074" s="139">
        <f t="shared" si="228"/>
        <v>0</v>
      </c>
      <c r="P1074" s="139" t="str">
        <f t="shared" si="229"/>
        <v/>
      </c>
      <c r="Q1074" s="139" t="str">
        <f t="shared" si="230"/>
        <v/>
      </c>
      <c r="R1074" s="140">
        <f t="shared" si="231"/>
        <v>0</v>
      </c>
      <c r="S1074" s="141"/>
      <c r="T1074" s="142"/>
    </row>
    <row r="1075" spans="1:20">
      <c r="A1075" s="135" t="s">
        <v>146</v>
      </c>
      <c r="B1075" s="136" t="s">
        <v>140</v>
      </c>
      <c r="C1075" s="137"/>
      <c r="D1075" s="137"/>
      <c r="E1075" s="137"/>
      <c r="F1075" s="137"/>
      <c r="G1075" s="137"/>
      <c r="H1075" s="137"/>
      <c r="I1075" s="137"/>
      <c r="J1075" s="137"/>
      <c r="K1075" s="138">
        <f t="shared" si="225"/>
        <v>0</v>
      </c>
      <c r="L1075" s="138">
        <f t="shared" si="232"/>
        <v>0</v>
      </c>
      <c r="M1075" s="136">
        <f t="shared" si="226"/>
        <v>0</v>
      </c>
      <c r="N1075" s="139" t="str">
        <f t="shared" si="227"/>
        <v/>
      </c>
      <c r="O1075" s="139">
        <f t="shared" si="228"/>
        <v>0</v>
      </c>
      <c r="P1075" s="139" t="str">
        <f t="shared" si="229"/>
        <v/>
      </c>
      <c r="Q1075" s="139" t="str">
        <f t="shared" si="230"/>
        <v/>
      </c>
      <c r="R1075" s="140">
        <f t="shared" si="231"/>
        <v>0</v>
      </c>
      <c r="S1075" s="141"/>
      <c r="T1075" s="142"/>
    </row>
    <row r="1076" spans="1:20">
      <c r="A1076" s="135" t="s">
        <v>147</v>
      </c>
      <c r="B1076" s="136" t="s">
        <v>140</v>
      </c>
      <c r="C1076" s="137"/>
      <c r="D1076" s="137"/>
      <c r="E1076" s="137"/>
      <c r="F1076" s="137"/>
      <c r="G1076" s="137"/>
      <c r="H1076" s="137"/>
      <c r="I1076" s="137"/>
      <c r="J1076" s="137"/>
      <c r="K1076" s="138">
        <f t="shared" si="225"/>
        <v>0</v>
      </c>
      <c r="L1076" s="138">
        <f t="shared" si="232"/>
        <v>0</v>
      </c>
      <c r="M1076" s="136">
        <f t="shared" si="226"/>
        <v>0</v>
      </c>
      <c r="N1076" s="139" t="str">
        <f t="shared" si="227"/>
        <v/>
      </c>
      <c r="O1076" s="139">
        <f t="shared" si="228"/>
        <v>0</v>
      </c>
      <c r="P1076" s="139" t="str">
        <f t="shared" si="229"/>
        <v/>
      </c>
      <c r="Q1076" s="139" t="str">
        <f t="shared" si="230"/>
        <v/>
      </c>
      <c r="R1076" s="140">
        <f t="shared" si="231"/>
        <v>0</v>
      </c>
      <c r="S1076" s="141"/>
      <c r="T1076" s="142"/>
    </row>
    <row r="1077" spans="1:20" s="168" customFormat="1">
      <c r="A1077" s="160" t="s">
        <v>148</v>
      </c>
      <c r="B1077" s="167"/>
      <c r="C1077" s="162">
        <v>7</v>
      </c>
      <c r="D1077" s="162">
        <v>0</v>
      </c>
      <c r="E1077" s="162">
        <v>12</v>
      </c>
      <c r="F1077" s="162">
        <v>0</v>
      </c>
      <c r="G1077" s="162">
        <v>13</v>
      </c>
      <c r="H1077" s="162">
        <v>0</v>
      </c>
      <c r="I1077" s="162">
        <v>19</v>
      </c>
      <c r="J1077" s="162">
        <v>0</v>
      </c>
      <c r="K1077" s="163">
        <f t="shared" si="225"/>
        <v>11</v>
      </c>
      <c r="L1077" s="163">
        <f t="shared" si="232"/>
        <v>7</v>
      </c>
      <c r="M1077" s="161">
        <f t="shared" si="226"/>
        <v>4</v>
      </c>
      <c r="N1077" s="164">
        <f t="shared" si="227"/>
        <v>1</v>
      </c>
      <c r="O1077" s="164">
        <f t="shared" si="228"/>
        <v>3</v>
      </c>
      <c r="P1077" s="164" t="str">
        <f t="shared" si="229"/>
        <v/>
      </c>
      <c r="Q1077" s="164" t="str">
        <f t="shared" si="230"/>
        <v/>
      </c>
      <c r="R1077" s="165">
        <f t="shared" si="231"/>
        <v>7.5</v>
      </c>
      <c r="S1077" s="166">
        <v>1</v>
      </c>
      <c r="T1077" s="167"/>
    </row>
    <row r="1078" spans="1:20" s="168" customFormat="1">
      <c r="A1078" s="160" t="s">
        <v>149</v>
      </c>
      <c r="B1078" s="167"/>
      <c r="C1078" s="162">
        <v>7</v>
      </c>
      <c r="D1078" s="162">
        <v>0</v>
      </c>
      <c r="E1078" s="162">
        <v>12</v>
      </c>
      <c r="F1078" s="162">
        <v>0</v>
      </c>
      <c r="G1078" s="162">
        <v>13</v>
      </c>
      <c r="H1078" s="162">
        <v>0</v>
      </c>
      <c r="I1078" s="162">
        <v>19</v>
      </c>
      <c r="J1078" s="162">
        <v>0</v>
      </c>
      <c r="K1078" s="163">
        <f t="shared" si="225"/>
        <v>11</v>
      </c>
      <c r="L1078" s="163">
        <f t="shared" si="232"/>
        <v>7</v>
      </c>
      <c r="M1078" s="161">
        <f t="shared" si="226"/>
        <v>4</v>
      </c>
      <c r="N1078" s="164">
        <f t="shared" si="227"/>
        <v>1</v>
      </c>
      <c r="O1078" s="164">
        <f t="shared" si="228"/>
        <v>3</v>
      </c>
      <c r="P1078" s="164" t="str">
        <f t="shared" si="229"/>
        <v/>
      </c>
      <c r="Q1078" s="164" t="str">
        <f t="shared" si="230"/>
        <v/>
      </c>
      <c r="R1078" s="165">
        <f t="shared" si="231"/>
        <v>7.5</v>
      </c>
      <c r="S1078" s="166">
        <v>1</v>
      </c>
      <c r="T1078" s="167"/>
    </row>
    <row r="1079" spans="1:20" s="168" customFormat="1">
      <c r="A1079" s="160" t="s">
        <v>150</v>
      </c>
      <c r="B1079" s="167"/>
      <c r="C1079" s="162">
        <v>7</v>
      </c>
      <c r="D1079" s="162">
        <v>0</v>
      </c>
      <c r="E1079" s="162">
        <v>12</v>
      </c>
      <c r="F1079" s="162">
        <v>0</v>
      </c>
      <c r="G1079" s="162">
        <v>13</v>
      </c>
      <c r="H1079" s="162">
        <v>0</v>
      </c>
      <c r="I1079" s="162">
        <v>19</v>
      </c>
      <c r="J1079" s="162">
        <v>0</v>
      </c>
      <c r="K1079" s="163">
        <f>((((E1079-C1079)*60)+(F1079-D1079))/60)+((((I1079-G1079)*60)+(J1079-H1079))/60)</f>
        <v>11</v>
      </c>
      <c r="L1079" s="163">
        <f t="shared" si="232"/>
        <v>7</v>
      </c>
      <c r="M1079" s="161">
        <f t="shared" si="226"/>
        <v>4</v>
      </c>
      <c r="N1079" s="164">
        <f t="shared" si="227"/>
        <v>1</v>
      </c>
      <c r="O1079" s="164">
        <f t="shared" si="228"/>
        <v>3</v>
      </c>
      <c r="P1079" s="164" t="str">
        <f t="shared" si="229"/>
        <v/>
      </c>
      <c r="Q1079" s="164" t="str">
        <f t="shared" si="230"/>
        <v/>
      </c>
      <c r="R1079" s="165">
        <f t="shared" si="231"/>
        <v>7.5</v>
      </c>
      <c r="S1079" s="166">
        <v>1</v>
      </c>
      <c r="T1079" s="167"/>
    </row>
    <row r="1080" spans="1:20" s="168" customFormat="1">
      <c r="A1080" s="160" t="s">
        <v>151</v>
      </c>
      <c r="B1080" s="167"/>
      <c r="C1080" s="162">
        <v>7</v>
      </c>
      <c r="D1080" s="162">
        <v>0</v>
      </c>
      <c r="E1080" s="162">
        <v>12</v>
      </c>
      <c r="F1080" s="162">
        <v>0</v>
      </c>
      <c r="G1080" s="162">
        <v>13</v>
      </c>
      <c r="H1080" s="162">
        <v>0</v>
      </c>
      <c r="I1080" s="162">
        <v>19</v>
      </c>
      <c r="J1080" s="162">
        <v>0</v>
      </c>
      <c r="K1080" s="163">
        <f t="shared" si="225"/>
        <v>11</v>
      </c>
      <c r="L1080" s="163">
        <f t="shared" si="232"/>
        <v>7</v>
      </c>
      <c r="M1080" s="161">
        <f t="shared" si="226"/>
        <v>4</v>
      </c>
      <c r="N1080" s="164">
        <f t="shared" si="227"/>
        <v>1</v>
      </c>
      <c r="O1080" s="164">
        <f t="shared" si="228"/>
        <v>3</v>
      </c>
      <c r="P1080" s="164" t="str">
        <f t="shared" si="229"/>
        <v/>
      </c>
      <c r="Q1080" s="164" t="str">
        <f t="shared" si="230"/>
        <v/>
      </c>
      <c r="R1080" s="165">
        <f t="shared" si="231"/>
        <v>7.5</v>
      </c>
      <c r="S1080" s="166">
        <v>1</v>
      </c>
      <c r="T1080" s="167"/>
    </row>
    <row r="1081" spans="1:20" s="168" customFormat="1">
      <c r="A1081" s="160" t="s">
        <v>152</v>
      </c>
      <c r="B1081" s="161"/>
      <c r="C1081" s="162">
        <v>7</v>
      </c>
      <c r="D1081" s="162">
        <v>0</v>
      </c>
      <c r="E1081" s="162">
        <v>12</v>
      </c>
      <c r="F1081" s="162">
        <v>0</v>
      </c>
      <c r="G1081" s="162">
        <v>13</v>
      </c>
      <c r="H1081" s="162">
        <v>0</v>
      </c>
      <c r="I1081" s="162">
        <v>19</v>
      </c>
      <c r="J1081" s="162">
        <v>0</v>
      </c>
      <c r="K1081" s="163">
        <f t="shared" si="225"/>
        <v>11</v>
      </c>
      <c r="L1081" s="163">
        <f t="shared" si="232"/>
        <v>7</v>
      </c>
      <c r="M1081" s="161">
        <f t="shared" si="226"/>
        <v>4</v>
      </c>
      <c r="N1081" s="164">
        <f t="shared" si="227"/>
        <v>1</v>
      </c>
      <c r="O1081" s="164">
        <f t="shared" si="228"/>
        <v>3</v>
      </c>
      <c r="P1081" s="164" t="str">
        <f t="shared" si="229"/>
        <v/>
      </c>
      <c r="Q1081" s="164" t="str">
        <f t="shared" si="230"/>
        <v/>
      </c>
      <c r="R1081" s="165">
        <f t="shared" si="231"/>
        <v>7.5</v>
      </c>
      <c r="S1081" s="166">
        <v>1</v>
      </c>
      <c r="T1081" s="167"/>
    </row>
    <row r="1082" spans="1:20" s="168" customFormat="1">
      <c r="A1082" s="160" t="s">
        <v>153</v>
      </c>
      <c r="B1082" s="161"/>
      <c r="C1082" s="162">
        <v>19</v>
      </c>
      <c r="D1082" s="162">
        <v>0</v>
      </c>
      <c r="E1082" s="162">
        <v>24</v>
      </c>
      <c r="F1082" s="162">
        <v>0</v>
      </c>
      <c r="G1082" s="162">
        <v>25</v>
      </c>
      <c r="H1082" s="162">
        <v>0</v>
      </c>
      <c r="I1082" s="162">
        <v>31</v>
      </c>
      <c r="J1082" s="162">
        <v>0</v>
      </c>
      <c r="K1082" s="163">
        <f t="shared" si="225"/>
        <v>11</v>
      </c>
      <c r="L1082" s="163">
        <f t="shared" si="232"/>
        <v>7</v>
      </c>
      <c r="M1082" s="161">
        <f t="shared" si="226"/>
        <v>4</v>
      </c>
      <c r="N1082" s="164">
        <f t="shared" si="227"/>
        <v>1</v>
      </c>
      <c r="O1082" s="164">
        <f t="shared" si="228"/>
        <v>3</v>
      </c>
      <c r="P1082" s="164" t="str">
        <f t="shared" si="229"/>
        <v/>
      </c>
      <c r="Q1082" s="164" t="str">
        <f t="shared" si="230"/>
        <v/>
      </c>
      <c r="R1082" s="165">
        <f t="shared" si="231"/>
        <v>7.5</v>
      </c>
      <c r="S1082" s="166">
        <v>1</v>
      </c>
      <c r="T1082" s="167"/>
    </row>
    <row r="1083" spans="1:20" s="168" customFormat="1">
      <c r="A1083" s="160" t="s">
        <v>154</v>
      </c>
      <c r="B1083" s="161"/>
      <c r="C1083" s="162">
        <v>19</v>
      </c>
      <c r="D1083" s="162">
        <v>0</v>
      </c>
      <c r="E1083" s="162">
        <v>24</v>
      </c>
      <c r="F1083" s="162">
        <v>0</v>
      </c>
      <c r="G1083" s="162">
        <v>25</v>
      </c>
      <c r="H1083" s="162">
        <v>0</v>
      </c>
      <c r="I1083" s="162">
        <v>31</v>
      </c>
      <c r="J1083" s="162">
        <v>0</v>
      </c>
      <c r="K1083" s="163">
        <f t="shared" si="225"/>
        <v>11</v>
      </c>
      <c r="L1083" s="163">
        <f t="shared" si="232"/>
        <v>7</v>
      </c>
      <c r="M1083" s="161">
        <f t="shared" si="226"/>
        <v>4</v>
      </c>
      <c r="N1083" s="164">
        <f t="shared" si="227"/>
        <v>1</v>
      </c>
      <c r="O1083" s="164">
        <f t="shared" si="228"/>
        <v>3</v>
      </c>
      <c r="P1083" s="164" t="str">
        <f t="shared" si="229"/>
        <v/>
      </c>
      <c r="Q1083" s="164" t="str">
        <f t="shared" si="230"/>
        <v/>
      </c>
      <c r="R1083" s="165">
        <f t="shared" si="231"/>
        <v>7.5</v>
      </c>
      <c r="S1083" s="166">
        <v>1</v>
      </c>
      <c r="T1083" s="167"/>
    </row>
    <row r="1084" spans="1:20" s="168" customFormat="1">
      <c r="A1084" s="160" t="s">
        <v>155</v>
      </c>
      <c r="B1084" s="161"/>
      <c r="C1084" s="162">
        <v>19</v>
      </c>
      <c r="D1084" s="162">
        <v>0</v>
      </c>
      <c r="E1084" s="162">
        <v>24</v>
      </c>
      <c r="F1084" s="162">
        <v>0</v>
      </c>
      <c r="G1084" s="162">
        <v>25</v>
      </c>
      <c r="H1084" s="162">
        <v>0</v>
      </c>
      <c r="I1084" s="162">
        <v>31</v>
      </c>
      <c r="J1084" s="162">
        <v>0</v>
      </c>
      <c r="K1084" s="163">
        <f t="shared" si="225"/>
        <v>11</v>
      </c>
      <c r="L1084" s="163">
        <f t="shared" si="232"/>
        <v>7</v>
      </c>
      <c r="M1084" s="161">
        <f t="shared" si="226"/>
        <v>4</v>
      </c>
      <c r="N1084" s="164">
        <f t="shared" si="227"/>
        <v>1</v>
      </c>
      <c r="O1084" s="164">
        <f t="shared" si="228"/>
        <v>3</v>
      </c>
      <c r="P1084" s="164" t="str">
        <f t="shared" si="229"/>
        <v/>
      </c>
      <c r="Q1084" s="164" t="str">
        <f t="shared" si="230"/>
        <v/>
      </c>
      <c r="R1084" s="165">
        <f t="shared" si="231"/>
        <v>7.5</v>
      </c>
      <c r="S1084" s="166">
        <v>1</v>
      </c>
      <c r="T1084" s="167"/>
    </row>
    <row r="1085" spans="1:20" s="168" customFormat="1">
      <c r="A1085" s="160" t="s">
        <v>156</v>
      </c>
      <c r="B1085" s="161"/>
      <c r="C1085" s="162">
        <v>19</v>
      </c>
      <c r="D1085" s="162">
        <v>0</v>
      </c>
      <c r="E1085" s="162">
        <v>24</v>
      </c>
      <c r="F1085" s="162">
        <v>0</v>
      </c>
      <c r="G1085" s="162">
        <v>25</v>
      </c>
      <c r="H1085" s="162">
        <v>0</v>
      </c>
      <c r="I1085" s="162">
        <v>31</v>
      </c>
      <c r="J1085" s="162">
        <v>0</v>
      </c>
      <c r="K1085" s="163">
        <f t="shared" si="225"/>
        <v>11</v>
      </c>
      <c r="L1085" s="163">
        <f t="shared" si="232"/>
        <v>7</v>
      </c>
      <c r="M1085" s="161">
        <f t="shared" si="226"/>
        <v>4</v>
      </c>
      <c r="N1085" s="164">
        <f t="shared" si="227"/>
        <v>1</v>
      </c>
      <c r="O1085" s="164">
        <f t="shared" si="228"/>
        <v>3</v>
      </c>
      <c r="P1085" s="164" t="str">
        <f t="shared" si="229"/>
        <v/>
      </c>
      <c r="Q1085" s="164" t="str">
        <f t="shared" si="230"/>
        <v/>
      </c>
      <c r="R1085" s="165">
        <f t="shared" si="231"/>
        <v>7.5</v>
      </c>
      <c r="S1085" s="166">
        <v>1</v>
      </c>
      <c r="T1085" s="167"/>
    </row>
    <row r="1086" spans="1:20" s="168" customFormat="1">
      <c r="A1086" s="160" t="s">
        <v>157</v>
      </c>
      <c r="B1086" s="161"/>
      <c r="C1086" s="162">
        <v>19</v>
      </c>
      <c r="D1086" s="162">
        <v>0</v>
      </c>
      <c r="E1086" s="162">
        <v>24</v>
      </c>
      <c r="F1086" s="162">
        <v>0</v>
      </c>
      <c r="G1086" s="162">
        <v>25</v>
      </c>
      <c r="H1086" s="162">
        <v>0</v>
      </c>
      <c r="I1086" s="162">
        <v>31</v>
      </c>
      <c r="J1086" s="162">
        <v>0</v>
      </c>
      <c r="K1086" s="163">
        <f t="shared" si="225"/>
        <v>11</v>
      </c>
      <c r="L1086" s="163">
        <f t="shared" si="232"/>
        <v>7</v>
      </c>
      <c r="M1086" s="161">
        <f t="shared" si="226"/>
        <v>4</v>
      </c>
      <c r="N1086" s="164">
        <f t="shared" si="227"/>
        <v>1</v>
      </c>
      <c r="O1086" s="164">
        <f t="shared" si="228"/>
        <v>3</v>
      </c>
      <c r="P1086" s="164" t="str">
        <f t="shared" si="229"/>
        <v/>
      </c>
      <c r="Q1086" s="164" t="str">
        <f t="shared" si="230"/>
        <v/>
      </c>
      <c r="R1086" s="165">
        <f t="shared" si="231"/>
        <v>7.5</v>
      </c>
      <c r="S1086" s="166">
        <v>1</v>
      </c>
      <c r="T1086" s="167"/>
    </row>
    <row r="1087" spans="1:20" s="168" customFormat="1">
      <c r="A1087" s="160" t="s">
        <v>158</v>
      </c>
      <c r="B1087" s="167" t="s">
        <v>140</v>
      </c>
      <c r="C1087" s="162">
        <v>19</v>
      </c>
      <c r="D1087" s="162">
        <v>0</v>
      </c>
      <c r="E1087" s="162">
        <v>24</v>
      </c>
      <c r="F1087" s="162">
        <v>0</v>
      </c>
      <c r="G1087" s="162">
        <v>25</v>
      </c>
      <c r="H1087" s="162">
        <v>0</v>
      </c>
      <c r="I1087" s="162">
        <v>31</v>
      </c>
      <c r="J1087" s="162">
        <v>0</v>
      </c>
      <c r="K1087" s="163">
        <f t="shared" si="225"/>
        <v>11</v>
      </c>
      <c r="L1087" s="163">
        <f t="shared" si="232"/>
        <v>11</v>
      </c>
      <c r="M1087" s="161">
        <f t="shared" si="226"/>
        <v>11</v>
      </c>
      <c r="N1087" s="164" t="str">
        <f t="shared" si="227"/>
        <v/>
      </c>
      <c r="O1087" s="164">
        <f t="shared" si="228"/>
        <v>7</v>
      </c>
      <c r="P1087" s="164">
        <f t="shared" si="229"/>
        <v>1</v>
      </c>
      <c r="Q1087" s="164">
        <f t="shared" si="230"/>
        <v>3</v>
      </c>
      <c r="R1087" s="165">
        <f t="shared" si="231"/>
        <v>29</v>
      </c>
      <c r="S1087" s="166">
        <v>1</v>
      </c>
      <c r="T1087" s="167"/>
    </row>
    <row r="1088" spans="1:20">
      <c r="A1088" s="135" t="s">
        <v>159</v>
      </c>
      <c r="B1088" s="142" t="s">
        <v>140</v>
      </c>
      <c r="C1088" s="137"/>
      <c r="D1088" s="137"/>
      <c r="E1088" s="137"/>
      <c r="F1088" s="137"/>
      <c r="G1088" s="137"/>
      <c r="H1088" s="137"/>
      <c r="I1088" s="137"/>
      <c r="J1088" s="137"/>
      <c r="K1088" s="138">
        <f t="shared" si="225"/>
        <v>0</v>
      </c>
      <c r="L1088" s="138">
        <f t="shared" si="232"/>
        <v>0</v>
      </c>
      <c r="M1088" s="136">
        <f t="shared" si="226"/>
        <v>0</v>
      </c>
      <c r="N1088" s="139" t="str">
        <f t="shared" si="227"/>
        <v/>
      </c>
      <c r="O1088" s="139">
        <f t="shared" si="228"/>
        <v>0</v>
      </c>
      <c r="P1088" s="139" t="str">
        <f t="shared" si="229"/>
        <v/>
      </c>
      <c r="Q1088" s="139" t="str">
        <f t="shared" si="230"/>
        <v/>
      </c>
      <c r="R1088" s="140">
        <f t="shared" si="231"/>
        <v>0</v>
      </c>
      <c r="S1088" s="141"/>
      <c r="T1088" s="142"/>
    </row>
    <row r="1089" spans="1:20">
      <c r="A1089" s="135" t="s">
        <v>160</v>
      </c>
      <c r="B1089" s="142" t="s">
        <v>140</v>
      </c>
      <c r="C1089" s="137"/>
      <c r="D1089" s="137"/>
      <c r="E1089" s="137"/>
      <c r="F1089" s="137"/>
      <c r="G1089" s="137"/>
      <c r="H1089" s="137"/>
      <c r="I1089" s="137"/>
      <c r="J1089" s="137"/>
      <c r="K1089" s="138">
        <f t="shared" si="225"/>
        <v>0</v>
      </c>
      <c r="L1089" s="138">
        <f t="shared" si="232"/>
        <v>0</v>
      </c>
      <c r="M1089" s="136">
        <f t="shared" si="226"/>
        <v>0</v>
      </c>
      <c r="N1089" s="139" t="str">
        <f t="shared" si="227"/>
        <v/>
      </c>
      <c r="O1089" s="139">
        <f t="shared" si="228"/>
        <v>0</v>
      </c>
      <c r="P1089" s="139" t="str">
        <f t="shared" si="229"/>
        <v/>
      </c>
      <c r="Q1089" s="139" t="str">
        <f t="shared" si="230"/>
        <v/>
      </c>
      <c r="R1089" s="140">
        <f t="shared" si="231"/>
        <v>0</v>
      </c>
      <c r="S1089" s="141"/>
      <c r="T1089" s="142"/>
    </row>
    <row r="1090" spans="1:20">
      <c r="A1090" s="135" t="s">
        <v>161</v>
      </c>
      <c r="B1090" s="142" t="s">
        <v>140</v>
      </c>
      <c r="C1090" s="137"/>
      <c r="D1090" s="137"/>
      <c r="E1090" s="137"/>
      <c r="F1090" s="137"/>
      <c r="G1090" s="137"/>
      <c r="H1090" s="137"/>
      <c r="I1090" s="137"/>
      <c r="J1090" s="137"/>
      <c r="K1090" s="138">
        <f t="shared" si="225"/>
        <v>0</v>
      </c>
      <c r="L1090" s="138">
        <f t="shared" si="232"/>
        <v>0</v>
      </c>
      <c r="M1090" s="136">
        <f t="shared" si="226"/>
        <v>0</v>
      </c>
      <c r="N1090" s="139" t="str">
        <f t="shared" si="227"/>
        <v/>
      </c>
      <c r="O1090" s="139">
        <f t="shared" si="228"/>
        <v>0</v>
      </c>
      <c r="P1090" s="139" t="str">
        <f t="shared" si="229"/>
        <v/>
      </c>
      <c r="Q1090" s="139" t="str">
        <f t="shared" si="230"/>
        <v/>
      </c>
      <c r="R1090" s="140">
        <f t="shared" si="231"/>
        <v>0</v>
      </c>
      <c r="S1090" s="141"/>
      <c r="T1090" s="142"/>
    </row>
    <row r="1091" spans="1:20">
      <c r="A1091" s="135" t="s">
        <v>162</v>
      </c>
      <c r="B1091" s="142" t="s">
        <v>140</v>
      </c>
      <c r="C1091" s="137"/>
      <c r="D1091" s="137"/>
      <c r="E1091" s="137"/>
      <c r="F1091" s="137"/>
      <c r="G1091" s="137"/>
      <c r="H1091" s="137"/>
      <c r="I1091" s="137"/>
      <c r="J1091" s="137"/>
      <c r="K1091" s="138">
        <f t="shared" si="225"/>
        <v>0</v>
      </c>
      <c r="L1091" s="138">
        <f t="shared" si="232"/>
        <v>0</v>
      </c>
      <c r="M1091" s="136">
        <f t="shared" si="226"/>
        <v>0</v>
      </c>
      <c r="N1091" s="139" t="str">
        <f t="shared" si="227"/>
        <v/>
      </c>
      <c r="O1091" s="139">
        <f t="shared" si="228"/>
        <v>0</v>
      </c>
      <c r="P1091" s="139" t="str">
        <f t="shared" si="229"/>
        <v/>
      </c>
      <c r="Q1091" s="139" t="str">
        <f t="shared" si="230"/>
        <v/>
      </c>
      <c r="R1091" s="140">
        <f t="shared" si="231"/>
        <v>0</v>
      </c>
      <c r="S1091" s="141"/>
      <c r="T1091" s="142"/>
    </row>
    <row r="1092" spans="1:20" s="168" customFormat="1">
      <c r="A1092" s="160" t="s">
        <v>163</v>
      </c>
      <c r="B1092" s="167"/>
      <c r="C1092" s="162">
        <v>7</v>
      </c>
      <c r="D1092" s="162">
        <v>0</v>
      </c>
      <c r="E1092" s="162">
        <v>12</v>
      </c>
      <c r="F1092" s="162">
        <v>0</v>
      </c>
      <c r="G1092" s="162">
        <v>13</v>
      </c>
      <c r="H1092" s="162">
        <v>0</v>
      </c>
      <c r="I1092" s="162">
        <v>19</v>
      </c>
      <c r="J1092" s="162">
        <v>0</v>
      </c>
      <c r="K1092" s="163">
        <f t="shared" si="225"/>
        <v>11</v>
      </c>
      <c r="L1092" s="163">
        <f t="shared" si="232"/>
        <v>7</v>
      </c>
      <c r="M1092" s="161">
        <f t="shared" si="226"/>
        <v>4</v>
      </c>
      <c r="N1092" s="164">
        <f t="shared" si="227"/>
        <v>1</v>
      </c>
      <c r="O1092" s="164">
        <f t="shared" si="228"/>
        <v>3</v>
      </c>
      <c r="P1092" s="164" t="str">
        <f t="shared" si="229"/>
        <v/>
      </c>
      <c r="Q1092" s="164" t="str">
        <f t="shared" si="230"/>
        <v/>
      </c>
      <c r="R1092" s="165">
        <f t="shared" si="231"/>
        <v>7.5</v>
      </c>
      <c r="S1092" s="166">
        <v>1</v>
      </c>
      <c r="T1092" s="167"/>
    </row>
    <row r="1093" spans="1:20" s="168" customFormat="1">
      <c r="A1093" s="160" t="s">
        <v>164</v>
      </c>
      <c r="B1093" s="167"/>
      <c r="C1093" s="162">
        <v>7</v>
      </c>
      <c r="D1093" s="162">
        <v>0</v>
      </c>
      <c r="E1093" s="162">
        <v>12</v>
      </c>
      <c r="F1093" s="162">
        <v>0</v>
      </c>
      <c r="G1093" s="162">
        <v>13</v>
      </c>
      <c r="H1093" s="162">
        <v>0</v>
      </c>
      <c r="I1093" s="162">
        <v>19</v>
      </c>
      <c r="J1093" s="162">
        <v>0</v>
      </c>
      <c r="K1093" s="163">
        <f t="shared" si="225"/>
        <v>11</v>
      </c>
      <c r="L1093" s="163">
        <f t="shared" si="232"/>
        <v>7</v>
      </c>
      <c r="M1093" s="161">
        <f t="shared" si="226"/>
        <v>4</v>
      </c>
      <c r="N1093" s="164">
        <f t="shared" si="227"/>
        <v>1</v>
      </c>
      <c r="O1093" s="164">
        <f t="shared" si="228"/>
        <v>3</v>
      </c>
      <c r="P1093" s="164" t="str">
        <f t="shared" si="229"/>
        <v/>
      </c>
      <c r="Q1093" s="164" t="str">
        <f t="shared" si="230"/>
        <v/>
      </c>
      <c r="R1093" s="165">
        <f t="shared" si="231"/>
        <v>7.5</v>
      </c>
      <c r="S1093" s="166">
        <v>1</v>
      </c>
      <c r="T1093" s="167"/>
    </row>
    <row r="1094" spans="1:20" s="168" customFormat="1">
      <c r="A1094" s="160" t="s">
        <v>165</v>
      </c>
      <c r="B1094" s="167"/>
      <c r="C1094" s="162">
        <v>7</v>
      </c>
      <c r="D1094" s="162">
        <v>0</v>
      </c>
      <c r="E1094" s="162">
        <v>12</v>
      </c>
      <c r="F1094" s="162">
        <v>0</v>
      </c>
      <c r="G1094" s="162">
        <v>13</v>
      </c>
      <c r="H1094" s="162">
        <v>0</v>
      </c>
      <c r="I1094" s="162">
        <v>19</v>
      </c>
      <c r="J1094" s="162">
        <v>0</v>
      </c>
      <c r="K1094" s="163">
        <f t="shared" si="225"/>
        <v>11</v>
      </c>
      <c r="L1094" s="163">
        <f t="shared" si="232"/>
        <v>7</v>
      </c>
      <c r="M1094" s="161">
        <f t="shared" si="226"/>
        <v>4</v>
      </c>
      <c r="N1094" s="164">
        <f t="shared" si="227"/>
        <v>1</v>
      </c>
      <c r="O1094" s="164">
        <f t="shared" si="228"/>
        <v>3</v>
      </c>
      <c r="P1094" s="164" t="str">
        <f t="shared" si="229"/>
        <v/>
      </c>
      <c r="Q1094" s="164" t="str">
        <f t="shared" si="230"/>
        <v/>
      </c>
      <c r="R1094" s="165">
        <f t="shared" si="231"/>
        <v>7.5</v>
      </c>
      <c r="S1094" s="166">
        <v>1</v>
      </c>
      <c r="T1094" s="167"/>
    </row>
    <row r="1095" spans="1:20">
      <c r="A1095" s="135" t="s">
        <v>166</v>
      </c>
      <c r="B1095" s="142"/>
      <c r="C1095" s="137"/>
      <c r="D1095" s="137"/>
      <c r="E1095" s="137"/>
      <c r="F1095" s="137"/>
      <c r="G1095" s="137"/>
      <c r="H1095" s="137"/>
      <c r="I1095" s="137"/>
      <c r="J1095" s="137"/>
      <c r="K1095" s="138">
        <f t="shared" si="225"/>
        <v>0</v>
      </c>
      <c r="L1095" s="138">
        <f t="shared" si="232"/>
        <v>0</v>
      </c>
      <c r="M1095" s="136">
        <f t="shared" si="226"/>
        <v>0</v>
      </c>
      <c r="N1095" s="139" t="str">
        <f t="shared" si="227"/>
        <v/>
      </c>
      <c r="O1095" s="139" t="str">
        <f t="shared" si="228"/>
        <v/>
      </c>
      <c r="P1095" s="139" t="str">
        <f t="shared" si="229"/>
        <v/>
      </c>
      <c r="Q1095" s="139" t="str">
        <f t="shared" si="230"/>
        <v/>
      </c>
      <c r="R1095" s="140">
        <f t="shared" si="231"/>
        <v>0</v>
      </c>
      <c r="S1095" s="141"/>
      <c r="T1095" s="142"/>
    </row>
    <row r="1096" spans="1:20" ht="16" thickBot="1">
      <c r="A1096" s="143"/>
      <c r="B1096" s="143"/>
      <c r="C1096" s="144"/>
      <c r="D1096" s="144"/>
      <c r="E1096" s="144"/>
      <c r="F1096" s="144"/>
      <c r="G1096" s="144"/>
      <c r="H1096" s="144"/>
      <c r="I1096" s="144"/>
      <c r="J1096" s="144"/>
      <c r="K1096" s="260" t="s">
        <v>167</v>
      </c>
      <c r="L1096" s="261"/>
      <c r="M1096" s="262"/>
      <c r="N1096" s="145">
        <f t="shared" ref="N1096:S1096" si="233">SUM(N1065:N1095)</f>
        <v>17</v>
      </c>
      <c r="O1096" s="145">
        <f t="shared" si="233"/>
        <v>58</v>
      </c>
      <c r="P1096" s="145">
        <f t="shared" si="233"/>
        <v>1</v>
      </c>
      <c r="Q1096" s="145">
        <f t="shared" si="233"/>
        <v>3</v>
      </c>
      <c r="R1096" s="145">
        <f t="shared" si="233"/>
        <v>156.5</v>
      </c>
      <c r="S1096" s="145">
        <f t="shared" si="233"/>
        <v>18</v>
      </c>
      <c r="T1096" s="145"/>
    </row>
    <row r="1097" spans="1:20" ht="16" thickBot="1"/>
    <row r="1098" spans="1:20" ht="16" thickBot="1">
      <c r="A1098" s="242" t="s">
        <v>116</v>
      </c>
      <c r="B1098" s="243"/>
      <c r="C1098" s="243"/>
      <c r="D1098" s="243"/>
      <c r="E1098" s="243"/>
      <c r="F1098" s="243"/>
      <c r="G1098" s="243"/>
      <c r="H1098" s="243"/>
      <c r="I1098" s="243"/>
      <c r="J1098" s="243"/>
      <c r="K1098" s="243"/>
      <c r="L1098" s="243"/>
      <c r="M1098" s="243"/>
      <c r="N1098" s="243"/>
      <c r="O1098" s="243"/>
      <c r="P1098" s="243"/>
      <c r="Q1098" s="243"/>
      <c r="R1098" s="243"/>
      <c r="S1098" s="243"/>
      <c r="T1098" s="244"/>
    </row>
    <row r="1099" spans="1:20">
      <c r="A1099" s="245"/>
      <c r="B1099" s="246"/>
      <c r="C1099" s="113"/>
      <c r="D1099" s="113"/>
      <c r="E1099" s="113"/>
      <c r="F1099" s="114"/>
      <c r="G1099" s="114"/>
      <c r="H1099" s="114"/>
      <c r="I1099" s="114"/>
      <c r="J1099" s="114"/>
      <c r="K1099" s="114"/>
      <c r="L1099" s="114"/>
      <c r="M1099" s="113"/>
      <c r="N1099" s="114"/>
      <c r="O1099" s="114"/>
      <c r="P1099" s="114"/>
      <c r="Q1099" s="113"/>
      <c r="R1099" s="115"/>
      <c r="S1099" s="115"/>
      <c r="T1099" s="116"/>
    </row>
    <row r="1100" spans="1:20">
      <c r="A1100" s="247" t="s">
        <v>117</v>
      </c>
      <c r="B1100" s="248"/>
      <c r="C1100" s="119" t="s">
        <v>118</v>
      </c>
      <c r="D1100" s="249" t="s">
        <v>108</v>
      </c>
      <c r="E1100" s="249"/>
      <c r="F1100" s="249"/>
      <c r="G1100" s="249"/>
      <c r="H1100" s="249"/>
      <c r="I1100" s="249"/>
      <c r="J1100" s="249"/>
      <c r="K1100" s="120"/>
      <c r="L1100" s="120"/>
      <c r="M1100" s="120"/>
      <c r="N1100" s="120"/>
      <c r="O1100" s="119"/>
      <c r="P1100" s="120"/>
      <c r="R1100" s="120"/>
      <c r="S1100" s="120"/>
      <c r="T1100" s="121"/>
    </row>
    <row r="1101" spans="1:20">
      <c r="A1101" s="117" t="s">
        <v>119</v>
      </c>
      <c r="B1101" s="118"/>
      <c r="C1101" s="119" t="s">
        <v>118</v>
      </c>
      <c r="D1101" s="248"/>
      <c r="E1101" s="248"/>
      <c r="F1101" s="248"/>
      <c r="G1101" s="248"/>
      <c r="H1101" s="248"/>
      <c r="I1101" s="248"/>
      <c r="J1101" s="248"/>
      <c r="K1101" s="120"/>
      <c r="L1101" s="120"/>
      <c r="M1101" s="120" t="s">
        <v>191</v>
      </c>
      <c r="O1101" s="119"/>
      <c r="P1101" s="120"/>
      <c r="Q1101" s="120"/>
      <c r="R1101" s="120"/>
      <c r="S1101" s="122"/>
      <c r="T1101" s="121"/>
    </row>
    <row r="1102" spans="1:20">
      <c r="A1102" s="117" t="s">
        <v>120</v>
      </c>
      <c r="B1102" s="118"/>
      <c r="C1102" s="119" t="s">
        <v>118</v>
      </c>
      <c r="D1102" s="248" t="s">
        <v>179</v>
      </c>
      <c r="E1102" s="248"/>
      <c r="F1102" s="248"/>
      <c r="G1102" s="248"/>
      <c r="H1102" s="248"/>
      <c r="I1102" s="248"/>
      <c r="J1102" s="248"/>
      <c r="K1102" s="120"/>
      <c r="L1102" s="120"/>
      <c r="M1102" s="120"/>
      <c r="N1102" s="120"/>
      <c r="O1102" s="119"/>
      <c r="P1102" s="120"/>
      <c r="Q1102" s="120"/>
      <c r="R1102" s="120"/>
      <c r="S1102" s="120"/>
      <c r="T1102" s="121"/>
    </row>
    <row r="1103" spans="1:20">
      <c r="A1103" s="123" t="s">
        <v>121</v>
      </c>
      <c r="B1103" s="124"/>
      <c r="C1103" s="125" t="s">
        <v>118</v>
      </c>
      <c r="D1103" s="250"/>
      <c r="E1103" s="250"/>
      <c r="F1103" s="250"/>
      <c r="G1103" s="250"/>
      <c r="H1103" s="250"/>
      <c r="I1103" s="250"/>
      <c r="J1103" s="250"/>
      <c r="K1103" s="124"/>
      <c r="L1103" s="124"/>
      <c r="M1103" s="124"/>
      <c r="N1103" s="124"/>
      <c r="O1103" s="124"/>
      <c r="P1103" s="124"/>
      <c r="Q1103" s="124"/>
      <c r="R1103" s="124"/>
      <c r="S1103" s="124"/>
      <c r="T1103" s="126"/>
    </row>
    <row r="1104" spans="1:20" ht="16" thickBot="1">
      <c r="A1104" s="127"/>
      <c r="B1104" s="128"/>
      <c r="C1104" s="129"/>
      <c r="D1104" s="129"/>
      <c r="E1104" s="129"/>
      <c r="F1104" s="129"/>
      <c r="G1104" s="129"/>
      <c r="H1104" s="129"/>
      <c r="I1104" s="129"/>
      <c r="J1104" s="129"/>
      <c r="K1104" s="129"/>
      <c r="L1104" s="129"/>
      <c r="M1104" s="128"/>
      <c r="N1104" s="129"/>
      <c r="O1104" s="129"/>
      <c r="P1104" s="129"/>
      <c r="Q1104" s="129"/>
      <c r="R1104" s="129"/>
      <c r="S1104" s="129"/>
      <c r="T1104" s="130"/>
    </row>
    <row r="1105" spans="1:20" ht="12.75" customHeight="1">
      <c r="A1105" s="251" t="s">
        <v>122</v>
      </c>
      <c r="B1105" s="253" t="s">
        <v>123</v>
      </c>
      <c r="C1105" s="255" t="s">
        <v>124</v>
      </c>
      <c r="D1105" s="256"/>
      <c r="E1105" s="256"/>
      <c r="F1105" s="257"/>
      <c r="G1105" s="255" t="s">
        <v>125</v>
      </c>
      <c r="H1105" s="256"/>
      <c r="I1105" s="256"/>
      <c r="J1105" s="257"/>
      <c r="K1105" s="253" t="s">
        <v>126</v>
      </c>
      <c r="L1105" s="253" t="s">
        <v>127</v>
      </c>
      <c r="M1105" s="264" t="s">
        <v>128</v>
      </c>
      <c r="N1105" s="266" t="s">
        <v>129</v>
      </c>
      <c r="O1105" s="256"/>
      <c r="P1105" s="256"/>
      <c r="Q1105" s="267"/>
      <c r="R1105" s="268" t="s">
        <v>130</v>
      </c>
      <c r="S1105" s="131" t="s">
        <v>172</v>
      </c>
      <c r="T1105" s="268" t="s">
        <v>132</v>
      </c>
    </row>
    <row r="1106" spans="1:20" ht="16" thickBot="1">
      <c r="A1106" s="252"/>
      <c r="B1106" s="254"/>
      <c r="C1106" s="258" t="s">
        <v>133</v>
      </c>
      <c r="D1106" s="259"/>
      <c r="E1106" s="258" t="s">
        <v>134</v>
      </c>
      <c r="F1106" s="259"/>
      <c r="G1106" s="258" t="s">
        <v>133</v>
      </c>
      <c r="H1106" s="259"/>
      <c r="I1106" s="258" t="s">
        <v>134</v>
      </c>
      <c r="J1106" s="259"/>
      <c r="K1106" s="254"/>
      <c r="L1106" s="254"/>
      <c r="M1106" s="265"/>
      <c r="N1106" s="132">
        <v>1.5</v>
      </c>
      <c r="O1106" s="133">
        <v>2</v>
      </c>
      <c r="P1106" s="133">
        <v>3</v>
      </c>
      <c r="Q1106" s="134">
        <v>4</v>
      </c>
      <c r="R1106" s="269"/>
      <c r="S1106" s="156">
        <v>15000</v>
      </c>
      <c r="T1106" s="269"/>
    </row>
    <row r="1107" spans="1:20">
      <c r="A1107" s="135" t="s">
        <v>135</v>
      </c>
      <c r="B1107" s="136"/>
      <c r="C1107" s="137">
        <v>7</v>
      </c>
      <c r="D1107" s="137">
        <v>0</v>
      </c>
      <c r="E1107" s="137">
        <v>12</v>
      </c>
      <c r="F1107" s="137">
        <v>0</v>
      </c>
      <c r="G1107" s="137">
        <v>13</v>
      </c>
      <c r="H1107" s="137">
        <v>0</v>
      </c>
      <c r="I1107" s="137">
        <v>16</v>
      </c>
      <c r="J1107" s="137">
        <v>0</v>
      </c>
      <c r="K1107" s="138">
        <f>((((E1107-C1107)*60)+(F1107-D1107))/60)+((((I1107-G1107)*60)+(J1107-H1107))/60)</f>
        <v>8</v>
      </c>
      <c r="L1107" s="138">
        <f>IF(K1107=0,0,IF(OR(B1107="H",B1107="OFF"),K1107,IF(B1107="",8,0)))</f>
        <v>8</v>
      </c>
      <c r="M1107" s="136">
        <f>IF(AND(B1107="",K1107&lt;=8),0,IF(AND(B1107="",K1107&gt;8),K1107-L1107,IF(OR(B1107="H",B1107="OFF"),L1107,0)))</f>
        <v>0</v>
      </c>
      <c r="N1107" s="139" t="str">
        <f>IF(M1107=0,"",IF(AND(B1107="",L1107=8,M1107&lt;=1),M1107,IF(AND(M1107&gt;1,B1107=""),1,"")))</f>
        <v/>
      </c>
      <c r="O1107" s="139" t="str">
        <f>IF(AND(B1107="",M1107&gt;1),M1107-N1107,IF(AND(B1107="H",M1107&lt;=5),M1107,IF(AND(B1107="OFF",M1107&lt;=7),M1107,IF(AND(B1107="H",M1107&gt;5),5,IF(AND(B1107="OFF",M1107&gt;7),7,"")))))</f>
        <v/>
      </c>
      <c r="P1107" s="139" t="str">
        <f>IF(AND(B1107="OFF",M1107&gt;=8),1,IF(AND(B1107="H",M1107&gt;=6),1,""))</f>
        <v/>
      </c>
      <c r="Q1107" s="139" t="str">
        <f>IF(AND(B1107="H",M1107&gt;=6),M1107-6,IF(AND(B1107="OFF",M1107&gt;8),M1107-8,""))</f>
        <v/>
      </c>
      <c r="R1107" s="140">
        <f>(IF(N1107="",0,(N1107*$N$10)))+(IF(O1107="",0,(O1107*$O$10)))+(IF(P1107="",0,(P1107*$P$10)))+(IF(Q1107="",0,(Q1107*$Q$10)))</f>
        <v>0</v>
      </c>
      <c r="S1107" s="141">
        <v>1</v>
      </c>
      <c r="T1107" s="142"/>
    </row>
    <row r="1108" spans="1:20">
      <c r="A1108" s="135" t="s">
        <v>136</v>
      </c>
      <c r="B1108" s="136"/>
      <c r="C1108" s="137">
        <v>7</v>
      </c>
      <c r="D1108" s="137">
        <v>0</v>
      </c>
      <c r="E1108" s="137">
        <v>12</v>
      </c>
      <c r="F1108" s="137">
        <v>0</v>
      </c>
      <c r="G1108" s="137">
        <v>13</v>
      </c>
      <c r="H1108" s="137">
        <v>0</v>
      </c>
      <c r="I1108" s="137">
        <v>16</v>
      </c>
      <c r="J1108" s="137">
        <v>0</v>
      </c>
      <c r="K1108" s="138">
        <f>((((E1108-C1108)*60)+(F1108-D1108))/60)+((((I1108-G1108)*60)+(J1108-H1108))/60)</f>
        <v>8</v>
      </c>
      <c r="L1108" s="138">
        <f t="shared" ref="L1108:L1137" si="234">IF(K1108=0,0,IF(OR(B1108="H",B1108="OFF"),K1108,IF(B1108="",8,0)))</f>
        <v>8</v>
      </c>
      <c r="M1108" s="136">
        <f t="shared" ref="M1108:M1137" si="235">IF(AND(B1108="",K1108&lt;=8),0,IF(AND(B1108="",K1108&gt;8),K1108-L1108,IF(OR(B1108="H",B1108="OFF"),L1108,0)))</f>
        <v>0</v>
      </c>
      <c r="N1108" s="139" t="str">
        <f>IF(M1108=0,"",IF(AND(B1108="",L1108=8,M1108&lt;=1),M1108,IF(AND(M1108&gt;1,B1108=""),1,"")))</f>
        <v/>
      </c>
      <c r="O1108" s="139" t="str">
        <f>IF(AND(B1108="",M1108&gt;1),M1108-N1108,IF(AND(B1108="H",M1108&lt;=5),M1108,IF(AND(B1108="OFF",M1108&lt;=7),M1108,IF(AND(B1108="H",M1108&gt;5),5,IF(AND(B1108="OFF",M1108&gt;7),7,"")))))</f>
        <v/>
      </c>
      <c r="P1108" s="139" t="str">
        <f>IF(AND(B1108="OFF",M1108&gt;=8),1,IF(AND(B1108="H",M1108&gt;=6),1,""))</f>
        <v/>
      </c>
      <c r="Q1108" s="139" t="str">
        <f>IF(AND(B1108="H",M1108&gt;=6),M1108-6,IF(AND(B1108="OFF",M1108&gt;8),M1108-8,""))</f>
        <v/>
      </c>
      <c r="R1108" s="140">
        <f>(IF(N1108="",0,(N1108*$N$10)))+(IF(O1108="",0,(O1108*$O$10)))+(IF(P1108="",0,(P1108*$P$10)))+(IF(Q1108="",0,(Q1108*$Q$10)))</f>
        <v>0</v>
      </c>
      <c r="S1108" s="141">
        <v>1</v>
      </c>
      <c r="T1108" s="142"/>
    </row>
    <row r="1109" spans="1:20">
      <c r="A1109" s="135" t="s">
        <v>137</v>
      </c>
      <c r="B1109" s="136"/>
      <c r="C1109" s="137">
        <v>7</v>
      </c>
      <c r="D1109" s="137">
        <v>0</v>
      </c>
      <c r="E1109" s="137">
        <v>12</v>
      </c>
      <c r="F1109" s="137">
        <v>0</v>
      </c>
      <c r="G1109" s="137">
        <v>13</v>
      </c>
      <c r="H1109" s="137">
        <v>0</v>
      </c>
      <c r="I1109" s="137">
        <v>16</v>
      </c>
      <c r="J1109" s="137">
        <v>0</v>
      </c>
      <c r="K1109" s="138">
        <f t="shared" ref="K1109:K1137" si="236">((((E1109-C1109)*60)+(F1109-D1109))/60)+((((I1109-G1109)*60)+(J1109-H1109))/60)</f>
        <v>8</v>
      </c>
      <c r="L1109" s="138">
        <f t="shared" si="234"/>
        <v>8</v>
      </c>
      <c r="M1109" s="136">
        <f t="shared" si="235"/>
        <v>0</v>
      </c>
      <c r="N1109" s="139" t="str">
        <f t="shared" ref="N1109:N1137" si="237">IF(M1109=0,"",IF(AND(B1109="",L1109=8,M1109&lt;=1),M1109,IF(AND(M1109&gt;1,B1109=""),1,"")))</f>
        <v/>
      </c>
      <c r="O1109" s="139" t="str">
        <f t="shared" ref="O1109:O1137" si="238">IF(AND(B1109="",M1109&gt;1),M1109-N1109,IF(AND(B1109="H",M1109&lt;=5),M1109,IF(AND(B1109="OFF",M1109&lt;=7),M1109,IF(AND(B1109="H",M1109&gt;5),5,IF(AND(B1109="OFF",M1109&gt;7),7,"")))))</f>
        <v/>
      </c>
      <c r="P1109" s="139" t="str">
        <f t="shared" ref="P1109:P1137" si="239">IF(AND(B1109="OFF",M1109&gt;=8),1,IF(AND(B1109="H",M1109&gt;=6),1,""))</f>
        <v/>
      </c>
      <c r="Q1109" s="139" t="str">
        <f t="shared" ref="Q1109:Q1137" si="240">IF(AND(B1109="H",M1109&gt;=6),M1109-6,IF(AND(B1109="OFF",M1109&gt;8),M1109-8,""))</f>
        <v/>
      </c>
      <c r="R1109" s="140">
        <f t="shared" ref="R1109:R1137" si="241">(IF(N1109="",0,(N1109*$N$10)))+(IF(O1109="",0,(O1109*$O$10)))+(IF(P1109="",0,(P1109*$P$10)))+(IF(Q1109="",0,(Q1109*$Q$10)))</f>
        <v>0</v>
      </c>
      <c r="S1109" s="141">
        <v>1</v>
      </c>
      <c r="T1109" s="142"/>
    </row>
    <row r="1110" spans="1:20">
      <c r="A1110" s="135" t="s">
        <v>138</v>
      </c>
      <c r="B1110" s="136"/>
      <c r="C1110" s="137">
        <v>7</v>
      </c>
      <c r="D1110" s="137">
        <v>0</v>
      </c>
      <c r="E1110" s="137">
        <v>12</v>
      </c>
      <c r="F1110" s="137">
        <v>0</v>
      </c>
      <c r="G1110" s="137">
        <v>13</v>
      </c>
      <c r="H1110" s="137">
        <v>0</v>
      </c>
      <c r="I1110" s="137">
        <v>16</v>
      </c>
      <c r="J1110" s="137">
        <v>0</v>
      </c>
      <c r="K1110" s="138">
        <f t="shared" si="236"/>
        <v>8</v>
      </c>
      <c r="L1110" s="138">
        <f t="shared" si="234"/>
        <v>8</v>
      </c>
      <c r="M1110" s="136">
        <f t="shared" si="235"/>
        <v>0</v>
      </c>
      <c r="N1110" s="139" t="str">
        <f t="shared" si="237"/>
        <v/>
      </c>
      <c r="O1110" s="139" t="str">
        <f t="shared" si="238"/>
        <v/>
      </c>
      <c r="P1110" s="139" t="str">
        <f t="shared" si="239"/>
        <v/>
      </c>
      <c r="Q1110" s="139" t="str">
        <f t="shared" si="240"/>
        <v/>
      </c>
      <c r="R1110" s="140">
        <f t="shared" si="241"/>
        <v>0</v>
      </c>
      <c r="S1110" s="141">
        <v>1</v>
      </c>
      <c r="T1110" s="142"/>
    </row>
    <row r="1111" spans="1:20">
      <c r="A1111" s="135" t="s">
        <v>139</v>
      </c>
      <c r="B1111" s="136" t="s">
        <v>140</v>
      </c>
      <c r="C1111" s="137"/>
      <c r="D1111" s="137"/>
      <c r="E1111" s="137"/>
      <c r="F1111" s="137"/>
      <c r="G1111" s="137"/>
      <c r="H1111" s="137"/>
      <c r="I1111" s="137"/>
      <c r="J1111" s="137"/>
      <c r="K1111" s="138">
        <f t="shared" si="236"/>
        <v>0</v>
      </c>
      <c r="L1111" s="138">
        <f t="shared" si="234"/>
        <v>0</v>
      </c>
      <c r="M1111" s="136">
        <f t="shared" si="235"/>
        <v>0</v>
      </c>
      <c r="N1111" s="139" t="str">
        <f t="shared" si="237"/>
        <v/>
      </c>
      <c r="O1111" s="139">
        <f t="shared" si="238"/>
        <v>0</v>
      </c>
      <c r="P1111" s="139" t="str">
        <f t="shared" si="239"/>
        <v/>
      </c>
      <c r="Q1111" s="139" t="str">
        <f t="shared" si="240"/>
        <v/>
      </c>
      <c r="R1111" s="140">
        <f t="shared" si="241"/>
        <v>0</v>
      </c>
      <c r="S1111" s="141"/>
      <c r="T1111" s="142"/>
    </row>
    <row r="1112" spans="1:20">
      <c r="A1112" s="135" t="s">
        <v>141</v>
      </c>
      <c r="B1112" s="136" t="s">
        <v>140</v>
      </c>
      <c r="C1112" s="137"/>
      <c r="D1112" s="137"/>
      <c r="E1112" s="137"/>
      <c r="F1112" s="137"/>
      <c r="G1112" s="137"/>
      <c r="H1112" s="137"/>
      <c r="I1112" s="137"/>
      <c r="J1112" s="137"/>
      <c r="K1112" s="138">
        <f t="shared" si="236"/>
        <v>0</v>
      </c>
      <c r="L1112" s="138">
        <f t="shared" si="234"/>
        <v>0</v>
      </c>
      <c r="M1112" s="136">
        <f t="shared" si="235"/>
        <v>0</v>
      </c>
      <c r="N1112" s="139" t="str">
        <f t="shared" si="237"/>
        <v/>
      </c>
      <c r="O1112" s="139">
        <f t="shared" si="238"/>
        <v>0</v>
      </c>
      <c r="P1112" s="139" t="str">
        <f t="shared" si="239"/>
        <v/>
      </c>
      <c r="Q1112" s="139" t="str">
        <f t="shared" si="240"/>
        <v/>
      </c>
      <c r="R1112" s="140">
        <f t="shared" si="241"/>
        <v>0</v>
      </c>
      <c r="S1112" s="141"/>
      <c r="T1112" s="142"/>
    </row>
    <row r="1113" spans="1:20">
      <c r="A1113" s="135" t="s">
        <v>142</v>
      </c>
      <c r="B1113" s="136" t="s">
        <v>140</v>
      </c>
      <c r="C1113" s="137"/>
      <c r="D1113" s="137"/>
      <c r="E1113" s="137"/>
      <c r="F1113" s="137"/>
      <c r="G1113" s="137"/>
      <c r="H1113" s="137"/>
      <c r="I1113" s="137"/>
      <c r="J1113" s="137"/>
      <c r="K1113" s="138">
        <f t="shared" si="236"/>
        <v>0</v>
      </c>
      <c r="L1113" s="138">
        <f t="shared" si="234"/>
        <v>0</v>
      </c>
      <c r="M1113" s="136">
        <f t="shared" si="235"/>
        <v>0</v>
      </c>
      <c r="N1113" s="139" t="str">
        <f t="shared" si="237"/>
        <v/>
      </c>
      <c r="O1113" s="139">
        <f t="shared" si="238"/>
        <v>0</v>
      </c>
      <c r="P1113" s="139" t="str">
        <f t="shared" si="239"/>
        <v/>
      </c>
      <c r="Q1113" s="139" t="str">
        <f t="shared" si="240"/>
        <v/>
      </c>
      <c r="R1113" s="140">
        <f t="shared" si="241"/>
        <v>0</v>
      </c>
      <c r="S1113" s="141"/>
      <c r="T1113" s="142"/>
    </row>
    <row r="1114" spans="1:20">
      <c r="A1114" s="135" t="s">
        <v>143</v>
      </c>
      <c r="B1114" s="136"/>
      <c r="C1114" s="137">
        <v>7</v>
      </c>
      <c r="D1114" s="137">
        <v>0</v>
      </c>
      <c r="E1114" s="137">
        <v>12</v>
      </c>
      <c r="F1114" s="137">
        <v>0</v>
      </c>
      <c r="G1114" s="137">
        <v>13</v>
      </c>
      <c r="H1114" s="137">
        <v>0</v>
      </c>
      <c r="I1114" s="137">
        <v>16</v>
      </c>
      <c r="J1114" s="137">
        <v>0</v>
      </c>
      <c r="K1114" s="138">
        <f t="shared" si="236"/>
        <v>8</v>
      </c>
      <c r="L1114" s="138">
        <f t="shared" si="234"/>
        <v>8</v>
      </c>
      <c r="M1114" s="136">
        <f t="shared" si="235"/>
        <v>0</v>
      </c>
      <c r="N1114" s="139" t="str">
        <f t="shared" si="237"/>
        <v/>
      </c>
      <c r="O1114" s="139" t="str">
        <f t="shared" si="238"/>
        <v/>
      </c>
      <c r="P1114" s="139" t="str">
        <f t="shared" si="239"/>
        <v/>
      </c>
      <c r="Q1114" s="139" t="str">
        <f t="shared" si="240"/>
        <v/>
      </c>
      <c r="R1114" s="140">
        <f t="shared" si="241"/>
        <v>0</v>
      </c>
      <c r="S1114" s="141">
        <v>1</v>
      </c>
      <c r="T1114" s="142"/>
    </row>
    <row r="1115" spans="1:20">
      <c r="A1115" s="135" t="s">
        <v>144</v>
      </c>
      <c r="B1115" s="136"/>
      <c r="C1115" s="137">
        <v>7</v>
      </c>
      <c r="D1115" s="137">
        <v>0</v>
      </c>
      <c r="E1115" s="137">
        <v>12</v>
      </c>
      <c r="F1115" s="137">
        <v>0</v>
      </c>
      <c r="G1115" s="137">
        <v>13</v>
      </c>
      <c r="H1115" s="137">
        <v>0</v>
      </c>
      <c r="I1115" s="137">
        <v>16</v>
      </c>
      <c r="J1115" s="137">
        <v>0</v>
      </c>
      <c r="K1115" s="138">
        <f t="shared" si="236"/>
        <v>8</v>
      </c>
      <c r="L1115" s="138">
        <f t="shared" si="234"/>
        <v>8</v>
      </c>
      <c r="M1115" s="136">
        <f t="shared" si="235"/>
        <v>0</v>
      </c>
      <c r="N1115" s="139" t="str">
        <f t="shared" si="237"/>
        <v/>
      </c>
      <c r="O1115" s="139" t="str">
        <f t="shared" si="238"/>
        <v/>
      </c>
      <c r="P1115" s="139" t="str">
        <f t="shared" si="239"/>
        <v/>
      </c>
      <c r="Q1115" s="139" t="str">
        <f t="shared" si="240"/>
        <v/>
      </c>
      <c r="R1115" s="140">
        <f t="shared" si="241"/>
        <v>0</v>
      </c>
      <c r="S1115" s="141">
        <v>1</v>
      </c>
      <c r="T1115" s="142"/>
    </row>
    <row r="1116" spans="1:20">
      <c r="A1116" s="135" t="s">
        <v>145</v>
      </c>
      <c r="B1116" s="136"/>
      <c r="C1116" s="137">
        <v>7</v>
      </c>
      <c r="D1116" s="137">
        <v>0</v>
      </c>
      <c r="E1116" s="137">
        <v>12</v>
      </c>
      <c r="F1116" s="137">
        <v>0</v>
      </c>
      <c r="G1116" s="137">
        <v>13</v>
      </c>
      <c r="H1116" s="137">
        <v>0</v>
      </c>
      <c r="I1116" s="137">
        <v>16</v>
      </c>
      <c r="J1116" s="137">
        <v>0</v>
      </c>
      <c r="K1116" s="138">
        <f t="shared" si="236"/>
        <v>8</v>
      </c>
      <c r="L1116" s="138">
        <f t="shared" si="234"/>
        <v>8</v>
      </c>
      <c r="M1116" s="136">
        <f t="shared" si="235"/>
        <v>0</v>
      </c>
      <c r="N1116" s="139" t="str">
        <f t="shared" si="237"/>
        <v/>
      </c>
      <c r="O1116" s="139" t="str">
        <f t="shared" si="238"/>
        <v/>
      </c>
      <c r="P1116" s="139" t="str">
        <f t="shared" si="239"/>
        <v/>
      </c>
      <c r="Q1116" s="139" t="str">
        <f t="shared" si="240"/>
        <v/>
      </c>
      <c r="R1116" s="140">
        <f t="shared" si="241"/>
        <v>0</v>
      </c>
      <c r="S1116" s="141">
        <v>1</v>
      </c>
      <c r="T1116" s="142"/>
    </row>
    <row r="1117" spans="1:20">
      <c r="A1117" s="135" t="s">
        <v>146</v>
      </c>
      <c r="B1117" s="136"/>
      <c r="C1117" s="137">
        <v>7</v>
      </c>
      <c r="D1117" s="137">
        <v>0</v>
      </c>
      <c r="E1117" s="137">
        <v>12</v>
      </c>
      <c r="F1117" s="137">
        <v>0</v>
      </c>
      <c r="G1117" s="137">
        <v>13</v>
      </c>
      <c r="H1117" s="137">
        <v>0</v>
      </c>
      <c r="I1117" s="137">
        <v>16</v>
      </c>
      <c r="J1117" s="137">
        <v>0</v>
      </c>
      <c r="K1117" s="138">
        <f t="shared" si="236"/>
        <v>8</v>
      </c>
      <c r="L1117" s="138">
        <f t="shared" si="234"/>
        <v>8</v>
      </c>
      <c r="M1117" s="136">
        <f t="shared" si="235"/>
        <v>0</v>
      </c>
      <c r="N1117" s="139" t="str">
        <f t="shared" si="237"/>
        <v/>
      </c>
      <c r="O1117" s="139" t="str">
        <f t="shared" si="238"/>
        <v/>
      </c>
      <c r="P1117" s="139" t="str">
        <f t="shared" si="239"/>
        <v/>
      </c>
      <c r="Q1117" s="139" t="str">
        <f t="shared" si="240"/>
        <v/>
      </c>
      <c r="R1117" s="140">
        <f t="shared" si="241"/>
        <v>0</v>
      </c>
      <c r="S1117" s="141">
        <v>1</v>
      </c>
      <c r="T1117" s="142"/>
    </row>
    <row r="1118" spans="1:20">
      <c r="A1118" s="135" t="s">
        <v>147</v>
      </c>
      <c r="B1118" s="136"/>
      <c r="C1118" s="137">
        <v>7</v>
      </c>
      <c r="D1118" s="137">
        <v>0</v>
      </c>
      <c r="E1118" s="137">
        <v>12</v>
      </c>
      <c r="F1118" s="137">
        <v>0</v>
      </c>
      <c r="G1118" s="137">
        <v>13</v>
      </c>
      <c r="H1118" s="137">
        <v>0</v>
      </c>
      <c r="I1118" s="137">
        <v>16</v>
      </c>
      <c r="J1118" s="137">
        <v>0</v>
      </c>
      <c r="K1118" s="138">
        <f t="shared" si="236"/>
        <v>8</v>
      </c>
      <c r="L1118" s="138">
        <f t="shared" si="234"/>
        <v>8</v>
      </c>
      <c r="M1118" s="136">
        <f t="shared" si="235"/>
        <v>0</v>
      </c>
      <c r="N1118" s="139" t="str">
        <f t="shared" si="237"/>
        <v/>
      </c>
      <c r="O1118" s="139" t="str">
        <f t="shared" si="238"/>
        <v/>
      </c>
      <c r="P1118" s="139" t="str">
        <f t="shared" si="239"/>
        <v/>
      </c>
      <c r="Q1118" s="139" t="str">
        <f t="shared" si="240"/>
        <v/>
      </c>
      <c r="R1118" s="140">
        <f t="shared" si="241"/>
        <v>0</v>
      </c>
      <c r="S1118" s="141">
        <v>1</v>
      </c>
      <c r="T1118" s="142"/>
    </row>
    <row r="1119" spans="1:20" s="168" customFormat="1">
      <c r="A1119" s="160" t="s">
        <v>148</v>
      </c>
      <c r="B1119" s="161" t="s">
        <v>140</v>
      </c>
      <c r="C1119" s="162">
        <v>8</v>
      </c>
      <c r="D1119" s="162">
        <v>0</v>
      </c>
      <c r="E1119" s="162">
        <v>12</v>
      </c>
      <c r="F1119" s="162">
        <v>0</v>
      </c>
      <c r="G1119" s="162">
        <v>13</v>
      </c>
      <c r="H1119" s="162">
        <v>0</v>
      </c>
      <c r="I1119" s="162">
        <v>17</v>
      </c>
      <c r="J1119" s="162">
        <v>0</v>
      </c>
      <c r="K1119" s="163">
        <f t="shared" si="236"/>
        <v>8</v>
      </c>
      <c r="L1119" s="163">
        <f t="shared" si="234"/>
        <v>8</v>
      </c>
      <c r="M1119" s="161">
        <f t="shared" si="235"/>
        <v>8</v>
      </c>
      <c r="N1119" s="164" t="str">
        <f t="shared" si="237"/>
        <v/>
      </c>
      <c r="O1119" s="164">
        <f t="shared" si="238"/>
        <v>7</v>
      </c>
      <c r="P1119" s="164">
        <f t="shared" si="239"/>
        <v>1</v>
      </c>
      <c r="Q1119" s="164" t="str">
        <f t="shared" si="240"/>
        <v/>
      </c>
      <c r="R1119" s="165">
        <f t="shared" si="241"/>
        <v>17</v>
      </c>
      <c r="S1119" s="166">
        <v>1</v>
      </c>
      <c r="T1119" s="167"/>
    </row>
    <row r="1120" spans="1:20" s="168" customFormat="1">
      <c r="A1120" s="160" t="s">
        <v>149</v>
      </c>
      <c r="B1120" s="161" t="s">
        <v>140</v>
      </c>
      <c r="C1120" s="162">
        <v>7</v>
      </c>
      <c r="D1120" s="162">
        <v>0</v>
      </c>
      <c r="E1120" s="162">
        <v>12</v>
      </c>
      <c r="F1120" s="162">
        <v>0</v>
      </c>
      <c r="G1120" s="162">
        <v>13</v>
      </c>
      <c r="H1120" s="162">
        <v>0</v>
      </c>
      <c r="I1120" s="162">
        <v>21</v>
      </c>
      <c r="J1120" s="162">
        <v>0</v>
      </c>
      <c r="K1120" s="163">
        <f t="shared" si="236"/>
        <v>13</v>
      </c>
      <c r="L1120" s="163">
        <f t="shared" si="234"/>
        <v>13</v>
      </c>
      <c r="M1120" s="161">
        <f t="shared" si="235"/>
        <v>13</v>
      </c>
      <c r="N1120" s="164" t="str">
        <f t="shared" si="237"/>
        <v/>
      </c>
      <c r="O1120" s="164">
        <f t="shared" si="238"/>
        <v>7</v>
      </c>
      <c r="P1120" s="164">
        <f t="shared" si="239"/>
        <v>1</v>
      </c>
      <c r="Q1120" s="164">
        <f t="shared" si="240"/>
        <v>5</v>
      </c>
      <c r="R1120" s="165">
        <f t="shared" si="241"/>
        <v>37</v>
      </c>
      <c r="S1120" s="166">
        <v>1</v>
      </c>
      <c r="T1120" s="167"/>
    </row>
    <row r="1121" spans="1:20">
      <c r="A1121" s="135" t="s">
        <v>150</v>
      </c>
      <c r="B1121" s="136"/>
      <c r="C1121" s="137">
        <v>7</v>
      </c>
      <c r="D1121" s="137">
        <v>0</v>
      </c>
      <c r="E1121" s="137">
        <v>12</v>
      </c>
      <c r="F1121" s="137">
        <v>0</v>
      </c>
      <c r="G1121" s="137">
        <v>13</v>
      </c>
      <c r="H1121" s="137">
        <v>0</v>
      </c>
      <c r="I1121" s="137">
        <v>16</v>
      </c>
      <c r="J1121" s="137">
        <v>0</v>
      </c>
      <c r="K1121" s="138">
        <f t="shared" si="236"/>
        <v>8</v>
      </c>
      <c r="L1121" s="138">
        <f t="shared" si="234"/>
        <v>8</v>
      </c>
      <c r="M1121" s="136">
        <f t="shared" si="235"/>
        <v>0</v>
      </c>
      <c r="N1121" s="139" t="str">
        <f t="shared" si="237"/>
        <v/>
      </c>
      <c r="O1121" s="139" t="str">
        <f t="shared" si="238"/>
        <v/>
      </c>
      <c r="P1121" s="139" t="str">
        <f t="shared" si="239"/>
        <v/>
      </c>
      <c r="Q1121" s="139" t="str">
        <f t="shared" si="240"/>
        <v/>
      </c>
      <c r="R1121" s="140">
        <f t="shared" si="241"/>
        <v>0</v>
      </c>
      <c r="S1121" s="141">
        <v>1</v>
      </c>
      <c r="T1121" s="142"/>
    </row>
    <row r="1122" spans="1:20">
      <c r="A1122" s="135" t="s">
        <v>151</v>
      </c>
      <c r="B1122" s="136"/>
      <c r="C1122" s="137">
        <v>7</v>
      </c>
      <c r="D1122" s="137">
        <v>0</v>
      </c>
      <c r="E1122" s="137">
        <v>12</v>
      </c>
      <c r="F1122" s="137">
        <v>0</v>
      </c>
      <c r="G1122" s="137">
        <v>13</v>
      </c>
      <c r="H1122" s="137">
        <v>0</v>
      </c>
      <c r="I1122" s="137">
        <v>16</v>
      </c>
      <c r="J1122" s="137">
        <v>0</v>
      </c>
      <c r="K1122" s="138">
        <f t="shared" si="236"/>
        <v>8</v>
      </c>
      <c r="L1122" s="138">
        <f t="shared" si="234"/>
        <v>8</v>
      </c>
      <c r="M1122" s="136">
        <f t="shared" si="235"/>
        <v>0</v>
      </c>
      <c r="N1122" s="139" t="str">
        <f t="shared" si="237"/>
        <v/>
      </c>
      <c r="O1122" s="139" t="str">
        <f t="shared" si="238"/>
        <v/>
      </c>
      <c r="P1122" s="139" t="str">
        <f t="shared" si="239"/>
        <v/>
      </c>
      <c r="Q1122" s="139" t="str">
        <f t="shared" si="240"/>
        <v/>
      </c>
      <c r="R1122" s="140">
        <f t="shared" si="241"/>
        <v>0</v>
      </c>
      <c r="S1122" s="141">
        <v>1</v>
      </c>
      <c r="T1122" s="142"/>
    </row>
    <row r="1123" spans="1:20">
      <c r="A1123" s="135" t="s">
        <v>152</v>
      </c>
      <c r="B1123" s="136"/>
      <c r="C1123" s="137">
        <v>7</v>
      </c>
      <c r="D1123" s="137">
        <v>0</v>
      </c>
      <c r="E1123" s="137">
        <v>12</v>
      </c>
      <c r="F1123" s="137">
        <v>0</v>
      </c>
      <c r="G1123" s="137">
        <v>13</v>
      </c>
      <c r="H1123" s="137">
        <v>0</v>
      </c>
      <c r="I1123" s="137">
        <v>16</v>
      </c>
      <c r="J1123" s="137">
        <v>0</v>
      </c>
      <c r="K1123" s="138">
        <f t="shared" si="236"/>
        <v>8</v>
      </c>
      <c r="L1123" s="138">
        <f t="shared" si="234"/>
        <v>8</v>
      </c>
      <c r="M1123" s="136">
        <f t="shared" si="235"/>
        <v>0</v>
      </c>
      <c r="N1123" s="139" t="str">
        <f t="shared" si="237"/>
        <v/>
      </c>
      <c r="O1123" s="139" t="str">
        <f t="shared" si="238"/>
        <v/>
      </c>
      <c r="P1123" s="139" t="str">
        <f t="shared" si="239"/>
        <v/>
      </c>
      <c r="Q1123" s="139" t="str">
        <f t="shared" si="240"/>
        <v/>
      </c>
      <c r="R1123" s="140">
        <f t="shared" si="241"/>
        <v>0</v>
      </c>
      <c r="S1123" s="141">
        <v>1</v>
      </c>
      <c r="T1123" s="142"/>
    </row>
    <row r="1124" spans="1:20">
      <c r="A1124" s="135" t="s">
        <v>153</v>
      </c>
      <c r="B1124" s="136"/>
      <c r="C1124" s="137">
        <v>7</v>
      </c>
      <c r="D1124" s="137">
        <v>0</v>
      </c>
      <c r="E1124" s="137">
        <v>12</v>
      </c>
      <c r="F1124" s="137">
        <v>0</v>
      </c>
      <c r="G1124" s="137">
        <v>13</v>
      </c>
      <c r="H1124" s="137">
        <v>0</v>
      </c>
      <c r="I1124" s="137">
        <v>16</v>
      </c>
      <c r="J1124" s="137">
        <v>0</v>
      </c>
      <c r="K1124" s="138">
        <f t="shared" si="236"/>
        <v>8</v>
      </c>
      <c r="L1124" s="138">
        <f t="shared" si="234"/>
        <v>8</v>
      </c>
      <c r="M1124" s="136">
        <f t="shared" si="235"/>
        <v>0</v>
      </c>
      <c r="N1124" s="139" t="str">
        <f t="shared" si="237"/>
        <v/>
      </c>
      <c r="O1124" s="139" t="str">
        <f t="shared" si="238"/>
        <v/>
      </c>
      <c r="P1124" s="139" t="str">
        <f t="shared" si="239"/>
        <v/>
      </c>
      <c r="Q1124" s="139" t="str">
        <f t="shared" si="240"/>
        <v/>
      </c>
      <c r="R1124" s="140">
        <f t="shared" si="241"/>
        <v>0</v>
      </c>
      <c r="S1124" s="141">
        <v>1</v>
      </c>
      <c r="T1124" s="142"/>
    </row>
    <row r="1125" spans="1:20">
      <c r="A1125" s="135" t="s">
        <v>154</v>
      </c>
      <c r="B1125" s="136"/>
      <c r="C1125" s="137">
        <v>7</v>
      </c>
      <c r="D1125" s="137">
        <v>0</v>
      </c>
      <c r="E1125" s="137">
        <v>12</v>
      </c>
      <c r="F1125" s="137">
        <v>0</v>
      </c>
      <c r="G1125" s="137">
        <v>13</v>
      </c>
      <c r="H1125" s="137">
        <v>0</v>
      </c>
      <c r="I1125" s="137">
        <v>16</v>
      </c>
      <c r="J1125" s="137">
        <v>0</v>
      </c>
      <c r="K1125" s="138">
        <f t="shared" si="236"/>
        <v>8</v>
      </c>
      <c r="L1125" s="138">
        <f t="shared" si="234"/>
        <v>8</v>
      </c>
      <c r="M1125" s="136">
        <f t="shared" si="235"/>
        <v>0</v>
      </c>
      <c r="N1125" s="139" t="str">
        <f t="shared" si="237"/>
        <v/>
      </c>
      <c r="O1125" s="139" t="str">
        <f t="shared" si="238"/>
        <v/>
      </c>
      <c r="P1125" s="139" t="str">
        <f t="shared" si="239"/>
        <v/>
      </c>
      <c r="Q1125" s="139" t="str">
        <f t="shared" si="240"/>
        <v/>
      </c>
      <c r="R1125" s="140">
        <f t="shared" si="241"/>
        <v>0</v>
      </c>
      <c r="S1125" s="141">
        <v>1</v>
      </c>
      <c r="T1125" s="142"/>
    </row>
    <row r="1126" spans="1:20" s="168" customFormat="1">
      <c r="A1126" s="160" t="s">
        <v>155</v>
      </c>
      <c r="B1126" s="161"/>
      <c r="C1126" s="162">
        <v>7</v>
      </c>
      <c r="D1126" s="162">
        <v>0</v>
      </c>
      <c r="E1126" s="162">
        <v>12</v>
      </c>
      <c r="F1126" s="162">
        <v>0</v>
      </c>
      <c r="G1126" s="162">
        <v>13</v>
      </c>
      <c r="H1126" s="162">
        <v>0</v>
      </c>
      <c r="I1126" s="162">
        <v>21</v>
      </c>
      <c r="J1126" s="162">
        <v>0</v>
      </c>
      <c r="K1126" s="163">
        <f t="shared" si="236"/>
        <v>13</v>
      </c>
      <c r="L1126" s="163">
        <f t="shared" si="234"/>
        <v>8</v>
      </c>
      <c r="M1126" s="161">
        <f t="shared" si="235"/>
        <v>5</v>
      </c>
      <c r="N1126" s="164">
        <f t="shared" si="237"/>
        <v>1</v>
      </c>
      <c r="O1126" s="164">
        <f t="shared" si="238"/>
        <v>4</v>
      </c>
      <c r="P1126" s="164" t="str">
        <f t="shared" si="239"/>
        <v/>
      </c>
      <c r="Q1126" s="164" t="str">
        <f t="shared" si="240"/>
        <v/>
      </c>
      <c r="R1126" s="165">
        <f t="shared" si="241"/>
        <v>9.5</v>
      </c>
      <c r="S1126" s="166">
        <v>1</v>
      </c>
      <c r="T1126" s="167"/>
    </row>
    <row r="1127" spans="1:20" s="168" customFormat="1">
      <c r="A1127" s="160" t="s">
        <v>156</v>
      </c>
      <c r="B1127" s="161" t="s">
        <v>140</v>
      </c>
      <c r="C1127" s="162">
        <v>7</v>
      </c>
      <c r="D1127" s="162">
        <v>0</v>
      </c>
      <c r="E1127" s="162">
        <v>12</v>
      </c>
      <c r="F1127" s="162">
        <v>0</v>
      </c>
      <c r="G1127" s="162">
        <v>13</v>
      </c>
      <c r="H1127" s="162">
        <v>0</v>
      </c>
      <c r="I1127" s="162">
        <v>16</v>
      </c>
      <c r="J1127" s="162">
        <v>0</v>
      </c>
      <c r="K1127" s="163">
        <f t="shared" si="236"/>
        <v>8</v>
      </c>
      <c r="L1127" s="163">
        <f t="shared" si="234"/>
        <v>8</v>
      </c>
      <c r="M1127" s="161">
        <f t="shared" si="235"/>
        <v>8</v>
      </c>
      <c r="N1127" s="164" t="str">
        <f t="shared" si="237"/>
        <v/>
      </c>
      <c r="O1127" s="164">
        <f t="shared" si="238"/>
        <v>7</v>
      </c>
      <c r="P1127" s="164">
        <f t="shared" si="239"/>
        <v>1</v>
      </c>
      <c r="Q1127" s="164" t="str">
        <f t="shared" si="240"/>
        <v/>
      </c>
      <c r="R1127" s="165">
        <f t="shared" si="241"/>
        <v>17</v>
      </c>
      <c r="S1127" s="166">
        <v>1</v>
      </c>
      <c r="T1127" s="167"/>
    </row>
    <row r="1128" spans="1:20">
      <c r="A1128" s="135" t="s">
        <v>157</v>
      </c>
      <c r="B1128" s="136" t="s">
        <v>140</v>
      </c>
      <c r="C1128" s="137"/>
      <c r="D1128" s="137"/>
      <c r="E1128" s="137"/>
      <c r="F1128" s="137"/>
      <c r="G1128" s="137"/>
      <c r="H1128" s="137"/>
      <c r="I1128" s="137"/>
      <c r="J1128" s="137"/>
      <c r="K1128" s="138">
        <f t="shared" si="236"/>
        <v>0</v>
      </c>
      <c r="L1128" s="138">
        <f t="shared" si="234"/>
        <v>0</v>
      </c>
      <c r="M1128" s="136">
        <f t="shared" si="235"/>
        <v>0</v>
      </c>
      <c r="N1128" s="139" t="str">
        <f t="shared" si="237"/>
        <v/>
      </c>
      <c r="O1128" s="139">
        <f t="shared" si="238"/>
        <v>0</v>
      </c>
      <c r="P1128" s="139" t="str">
        <f t="shared" si="239"/>
        <v/>
      </c>
      <c r="Q1128" s="139" t="str">
        <f t="shared" si="240"/>
        <v/>
      </c>
      <c r="R1128" s="140">
        <f t="shared" si="241"/>
        <v>0</v>
      </c>
      <c r="S1128" s="141"/>
      <c r="T1128" s="142"/>
    </row>
    <row r="1129" spans="1:20">
      <c r="A1129" s="135" t="s">
        <v>158</v>
      </c>
      <c r="B1129" s="136"/>
      <c r="C1129" s="137">
        <v>7</v>
      </c>
      <c r="D1129" s="137">
        <v>0</v>
      </c>
      <c r="E1129" s="137">
        <v>12</v>
      </c>
      <c r="F1129" s="137">
        <v>0</v>
      </c>
      <c r="G1129" s="137">
        <v>13</v>
      </c>
      <c r="H1129" s="137">
        <v>0</v>
      </c>
      <c r="I1129" s="137">
        <v>16</v>
      </c>
      <c r="J1129" s="137">
        <v>0</v>
      </c>
      <c r="K1129" s="138">
        <f t="shared" si="236"/>
        <v>8</v>
      </c>
      <c r="L1129" s="138">
        <f t="shared" si="234"/>
        <v>8</v>
      </c>
      <c r="M1129" s="136">
        <f t="shared" si="235"/>
        <v>0</v>
      </c>
      <c r="N1129" s="139" t="str">
        <f t="shared" si="237"/>
        <v/>
      </c>
      <c r="O1129" s="139" t="str">
        <f t="shared" si="238"/>
        <v/>
      </c>
      <c r="P1129" s="139" t="str">
        <f t="shared" si="239"/>
        <v/>
      </c>
      <c r="Q1129" s="139" t="str">
        <f t="shared" si="240"/>
        <v/>
      </c>
      <c r="R1129" s="140">
        <f t="shared" si="241"/>
        <v>0</v>
      </c>
      <c r="S1129" s="141">
        <v>1</v>
      </c>
      <c r="T1129" s="142"/>
    </row>
    <row r="1130" spans="1:20">
      <c r="A1130" s="135" t="s">
        <v>159</v>
      </c>
      <c r="B1130" s="136"/>
      <c r="C1130" s="137">
        <v>7</v>
      </c>
      <c r="D1130" s="137">
        <v>0</v>
      </c>
      <c r="E1130" s="137">
        <v>12</v>
      </c>
      <c r="F1130" s="137">
        <v>0</v>
      </c>
      <c r="G1130" s="137">
        <v>13</v>
      </c>
      <c r="H1130" s="137">
        <v>0</v>
      </c>
      <c r="I1130" s="137">
        <v>16</v>
      </c>
      <c r="J1130" s="137">
        <v>0</v>
      </c>
      <c r="K1130" s="138">
        <f t="shared" si="236"/>
        <v>8</v>
      </c>
      <c r="L1130" s="138">
        <f t="shared" si="234"/>
        <v>8</v>
      </c>
      <c r="M1130" s="136">
        <f t="shared" si="235"/>
        <v>0</v>
      </c>
      <c r="N1130" s="139" t="str">
        <f t="shared" si="237"/>
        <v/>
      </c>
      <c r="O1130" s="139" t="str">
        <f t="shared" si="238"/>
        <v/>
      </c>
      <c r="P1130" s="139" t="str">
        <f t="shared" si="239"/>
        <v/>
      </c>
      <c r="Q1130" s="139" t="str">
        <f t="shared" si="240"/>
        <v/>
      </c>
      <c r="R1130" s="140">
        <f t="shared" si="241"/>
        <v>0</v>
      </c>
      <c r="S1130" s="141">
        <v>1</v>
      </c>
      <c r="T1130" s="142"/>
    </row>
    <row r="1131" spans="1:20">
      <c r="A1131" s="135" t="s">
        <v>160</v>
      </c>
      <c r="B1131" s="136"/>
      <c r="C1131" s="137">
        <v>7</v>
      </c>
      <c r="D1131" s="137">
        <v>0</v>
      </c>
      <c r="E1131" s="137">
        <v>12</v>
      </c>
      <c r="F1131" s="137">
        <v>0</v>
      </c>
      <c r="G1131" s="137">
        <v>13</v>
      </c>
      <c r="H1131" s="137">
        <v>0</v>
      </c>
      <c r="I1131" s="137">
        <v>16</v>
      </c>
      <c r="J1131" s="137">
        <v>0</v>
      </c>
      <c r="K1131" s="138">
        <f t="shared" si="236"/>
        <v>8</v>
      </c>
      <c r="L1131" s="138">
        <f t="shared" si="234"/>
        <v>8</v>
      </c>
      <c r="M1131" s="136">
        <f t="shared" si="235"/>
        <v>0</v>
      </c>
      <c r="N1131" s="139" t="str">
        <f t="shared" si="237"/>
        <v/>
      </c>
      <c r="O1131" s="139" t="str">
        <f t="shared" si="238"/>
        <v/>
      </c>
      <c r="P1131" s="139" t="str">
        <f t="shared" si="239"/>
        <v/>
      </c>
      <c r="Q1131" s="139" t="str">
        <f t="shared" si="240"/>
        <v/>
      </c>
      <c r="R1131" s="140">
        <f t="shared" si="241"/>
        <v>0</v>
      </c>
      <c r="S1131" s="141">
        <v>1</v>
      </c>
      <c r="T1131" s="142"/>
    </row>
    <row r="1132" spans="1:20">
      <c r="A1132" s="135" t="s">
        <v>161</v>
      </c>
      <c r="B1132" s="136"/>
      <c r="C1132" s="137">
        <v>7</v>
      </c>
      <c r="D1132" s="137">
        <v>0</v>
      </c>
      <c r="E1132" s="137">
        <v>12</v>
      </c>
      <c r="F1132" s="137">
        <v>0</v>
      </c>
      <c r="G1132" s="137">
        <v>13</v>
      </c>
      <c r="H1132" s="137">
        <v>0</v>
      </c>
      <c r="I1132" s="137">
        <v>16</v>
      </c>
      <c r="J1132" s="137">
        <v>0</v>
      </c>
      <c r="K1132" s="138">
        <f t="shared" si="236"/>
        <v>8</v>
      </c>
      <c r="L1132" s="138">
        <f t="shared" si="234"/>
        <v>8</v>
      </c>
      <c r="M1132" s="136">
        <f t="shared" si="235"/>
        <v>0</v>
      </c>
      <c r="N1132" s="139" t="str">
        <f t="shared" si="237"/>
        <v/>
      </c>
      <c r="O1132" s="139" t="str">
        <f t="shared" si="238"/>
        <v/>
      </c>
      <c r="P1132" s="139" t="str">
        <f t="shared" si="239"/>
        <v/>
      </c>
      <c r="Q1132" s="139" t="str">
        <f t="shared" si="240"/>
        <v/>
      </c>
      <c r="R1132" s="140">
        <f t="shared" si="241"/>
        <v>0</v>
      </c>
      <c r="S1132" s="141">
        <v>1</v>
      </c>
      <c r="T1132" s="142"/>
    </row>
    <row r="1133" spans="1:20">
      <c r="A1133" s="135" t="s">
        <v>162</v>
      </c>
      <c r="B1133" s="136"/>
      <c r="C1133" s="137">
        <v>7</v>
      </c>
      <c r="D1133" s="137">
        <v>0</v>
      </c>
      <c r="E1133" s="137">
        <v>12</v>
      </c>
      <c r="F1133" s="137">
        <v>0</v>
      </c>
      <c r="G1133" s="137">
        <v>13</v>
      </c>
      <c r="H1133" s="137">
        <v>0</v>
      </c>
      <c r="I1133" s="137">
        <v>16</v>
      </c>
      <c r="J1133" s="137">
        <v>0</v>
      </c>
      <c r="K1133" s="138">
        <f t="shared" si="236"/>
        <v>8</v>
      </c>
      <c r="L1133" s="138">
        <f t="shared" si="234"/>
        <v>8</v>
      </c>
      <c r="M1133" s="136">
        <f t="shared" si="235"/>
        <v>0</v>
      </c>
      <c r="N1133" s="139" t="str">
        <f t="shared" si="237"/>
        <v/>
      </c>
      <c r="O1133" s="139" t="str">
        <f t="shared" si="238"/>
        <v/>
      </c>
      <c r="P1133" s="139" t="str">
        <f t="shared" si="239"/>
        <v/>
      </c>
      <c r="Q1133" s="139" t="str">
        <f t="shared" si="240"/>
        <v/>
      </c>
      <c r="R1133" s="140">
        <f t="shared" si="241"/>
        <v>0</v>
      </c>
      <c r="S1133" s="141">
        <v>1</v>
      </c>
      <c r="T1133" s="142"/>
    </row>
    <row r="1134" spans="1:20">
      <c r="A1134" s="135" t="s">
        <v>163</v>
      </c>
      <c r="B1134" s="136" t="s">
        <v>140</v>
      </c>
      <c r="C1134" s="137"/>
      <c r="D1134" s="137"/>
      <c r="E1134" s="137"/>
      <c r="F1134" s="137"/>
      <c r="G1134" s="137"/>
      <c r="H1134" s="137"/>
      <c r="I1134" s="137"/>
      <c r="J1134" s="137"/>
      <c r="K1134" s="138">
        <f t="shared" si="236"/>
        <v>0</v>
      </c>
      <c r="L1134" s="138">
        <f t="shared" si="234"/>
        <v>0</v>
      </c>
      <c r="M1134" s="136">
        <f t="shared" si="235"/>
        <v>0</v>
      </c>
      <c r="N1134" s="139" t="str">
        <f t="shared" si="237"/>
        <v/>
      </c>
      <c r="O1134" s="139">
        <f t="shared" si="238"/>
        <v>0</v>
      </c>
      <c r="P1134" s="139" t="str">
        <f t="shared" si="239"/>
        <v/>
      </c>
      <c r="Q1134" s="139" t="str">
        <f t="shared" si="240"/>
        <v/>
      </c>
      <c r="R1134" s="140">
        <f t="shared" si="241"/>
        <v>0</v>
      </c>
      <c r="S1134" s="141"/>
      <c r="T1134" s="142"/>
    </row>
    <row r="1135" spans="1:20">
      <c r="A1135" s="135" t="s">
        <v>164</v>
      </c>
      <c r="B1135" s="136" t="s">
        <v>140</v>
      </c>
      <c r="C1135" s="137"/>
      <c r="D1135" s="137"/>
      <c r="E1135" s="137"/>
      <c r="F1135" s="137"/>
      <c r="G1135" s="137"/>
      <c r="H1135" s="137"/>
      <c r="I1135" s="137"/>
      <c r="J1135" s="137"/>
      <c r="K1135" s="138">
        <f t="shared" si="236"/>
        <v>0</v>
      </c>
      <c r="L1135" s="138">
        <f t="shared" si="234"/>
        <v>0</v>
      </c>
      <c r="M1135" s="136">
        <f t="shared" si="235"/>
        <v>0</v>
      </c>
      <c r="N1135" s="139" t="str">
        <f t="shared" si="237"/>
        <v/>
      </c>
      <c r="O1135" s="139">
        <f t="shared" si="238"/>
        <v>0</v>
      </c>
      <c r="P1135" s="139" t="str">
        <f t="shared" si="239"/>
        <v/>
      </c>
      <c r="Q1135" s="139" t="str">
        <f t="shared" si="240"/>
        <v/>
      </c>
      <c r="R1135" s="140">
        <f t="shared" si="241"/>
        <v>0</v>
      </c>
      <c r="S1135" s="141"/>
      <c r="T1135" s="142"/>
    </row>
    <row r="1136" spans="1:20">
      <c r="A1136" s="135" t="s">
        <v>165</v>
      </c>
      <c r="B1136" s="136"/>
      <c r="C1136" s="137">
        <v>7</v>
      </c>
      <c r="D1136" s="137">
        <v>0</v>
      </c>
      <c r="E1136" s="137">
        <v>12</v>
      </c>
      <c r="F1136" s="137">
        <v>0</v>
      </c>
      <c r="G1136" s="137">
        <v>13</v>
      </c>
      <c r="H1136" s="137">
        <v>0</v>
      </c>
      <c r="I1136" s="137">
        <v>16</v>
      </c>
      <c r="J1136" s="137">
        <v>0</v>
      </c>
      <c r="K1136" s="138">
        <f t="shared" si="236"/>
        <v>8</v>
      </c>
      <c r="L1136" s="138">
        <f t="shared" si="234"/>
        <v>8</v>
      </c>
      <c r="M1136" s="136">
        <f t="shared" si="235"/>
        <v>0</v>
      </c>
      <c r="N1136" s="139" t="str">
        <f t="shared" si="237"/>
        <v/>
      </c>
      <c r="O1136" s="139" t="str">
        <f t="shared" si="238"/>
        <v/>
      </c>
      <c r="P1136" s="139" t="str">
        <f t="shared" si="239"/>
        <v/>
      </c>
      <c r="Q1136" s="139" t="str">
        <f t="shared" si="240"/>
        <v/>
      </c>
      <c r="R1136" s="140">
        <f t="shared" si="241"/>
        <v>0</v>
      </c>
      <c r="S1136" s="141">
        <v>1</v>
      </c>
      <c r="T1136" s="142"/>
    </row>
    <row r="1137" spans="1:20">
      <c r="A1137" s="135" t="s">
        <v>166</v>
      </c>
      <c r="B1137" s="136"/>
      <c r="C1137" s="137"/>
      <c r="D1137" s="137"/>
      <c r="E1137" s="137"/>
      <c r="F1137" s="137"/>
      <c r="G1137" s="137"/>
      <c r="H1137" s="137"/>
      <c r="I1137" s="137"/>
      <c r="J1137" s="137"/>
      <c r="K1137" s="138">
        <f t="shared" si="236"/>
        <v>0</v>
      </c>
      <c r="L1137" s="138">
        <f t="shared" si="234"/>
        <v>0</v>
      </c>
      <c r="M1137" s="136">
        <f t="shared" si="235"/>
        <v>0</v>
      </c>
      <c r="N1137" s="139" t="str">
        <f t="shared" si="237"/>
        <v/>
      </c>
      <c r="O1137" s="139" t="str">
        <f t="shared" si="238"/>
        <v/>
      </c>
      <c r="P1137" s="139" t="str">
        <f t="shared" si="239"/>
        <v/>
      </c>
      <c r="Q1137" s="139" t="str">
        <f t="shared" si="240"/>
        <v/>
      </c>
      <c r="R1137" s="140">
        <f t="shared" si="241"/>
        <v>0</v>
      </c>
      <c r="S1137" s="141"/>
      <c r="T1137" s="142"/>
    </row>
    <row r="1138" spans="1:20" ht="16" thickBot="1">
      <c r="A1138" s="143"/>
      <c r="B1138" s="143"/>
      <c r="C1138" s="144"/>
      <c r="D1138" s="144"/>
      <c r="E1138" s="144"/>
      <c r="F1138" s="144"/>
      <c r="G1138" s="144"/>
      <c r="H1138" s="144"/>
      <c r="I1138" s="144"/>
      <c r="J1138" s="144"/>
      <c r="K1138" s="260" t="s">
        <v>167</v>
      </c>
      <c r="L1138" s="261"/>
      <c r="M1138" s="262"/>
      <c r="N1138" s="145">
        <f t="shared" ref="N1138:S1138" si="242">SUM(N1107:N1137)</f>
        <v>1</v>
      </c>
      <c r="O1138" s="145">
        <f t="shared" si="242"/>
        <v>25</v>
      </c>
      <c r="P1138" s="145">
        <f t="shared" si="242"/>
        <v>3</v>
      </c>
      <c r="Q1138" s="145">
        <f t="shared" si="242"/>
        <v>5</v>
      </c>
      <c r="R1138" s="145">
        <f t="shared" si="242"/>
        <v>80.5</v>
      </c>
      <c r="S1138" s="145">
        <f t="shared" si="242"/>
        <v>24</v>
      </c>
      <c r="T1138" s="145"/>
    </row>
    <row r="1139" spans="1:20" ht="16" thickBot="1"/>
    <row r="1140" spans="1:20" ht="16" thickBot="1">
      <c r="A1140" s="242" t="s">
        <v>116</v>
      </c>
      <c r="B1140" s="243"/>
      <c r="C1140" s="243"/>
      <c r="D1140" s="243"/>
      <c r="E1140" s="243"/>
      <c r="F1140" s="243"/>
      <c r="G1140" s="243"/>
      <c r="H1140" s="243"/>
      <c r="I1140" s="243"/>
      <c r="J1140" s="243"/>
      <c r="K1140" s="243"/>
      <c r="L1140" s="243"/>
      <c r="M1140" s="243"/>
      <c r="N1140" s="243"/>
      <c r="O1140" s="243"/>
      <c r="P1140" s="243"/>
      <c r="Q1140" s="243"/>
      <c r="R1140" s="243"/>
      <c r="S1140" s="243"/>
      <c r="T1140" s="244"/>
    </row>
    <row r="1141" spans="1:20">
      <c r="A1141" s="245"/>
      <c r="B1141" s="246"/>
      <c r="C1141" s="113"/>
      <c r="D1141" s="113"/>
      <c r="E1141" s="113"/>
      <c r="F1141" s="114"/>
      <c r="G1141" s="114"/>
      <c r="H1141" s="114"/>
      <c r="I1141" s="114"/>
      <c r="J1141" s="114"/>
      <c r="K1141" s="114"/>
      <c r="L1141" s="114"/>
      <c r="M1141" s="113"/>
      <c r="N1141" s="114"/>
      <c r="O1141" s="114"/>
      <c r="P1141" s="114"/>
      <c r="Q1141" s="113"/>
      <c r="R1141" s="115"/>
      <c r="S1141" s="115"/>
      <c r="T1141" s="116"/>
    </row>
    <row r="1142" spans="1:20">
      <c r="A1142" s="247" t="s">
        <v>117</v>
      </c>
      <c r="B1142" s="248"/>
      <c r="C1142" s="119" t="s">
        <v>118</v>
      </c>
      <c r="D1142" s="249" t="s">
        <v>180</v>
      </c>
      <c r="E1142" s="249"/>
      <c r="F1142" s="249"/>
      <c r="G1142" s="249"/>
      <c r="H1142" s="249"/>
      <c r="I1142" s="249"/>
      <c r="J1142" s="249"/>
      <c r="K1142" s="120"/>
      <c r="L1142" s="120"/>
      <c r="M1142" s="120"/>
      <c r="N1142" s="120"/>
      <c r="O1142" s="119"/>
      <c r="P1142" s="120"/>
      <c r="R1142" s="120"/>
      <c r="S1142" s="120"/>
      <c r="T1142" s="121"/>
    </row>
    <row r="1143" spans="1:20">
      <c r="A1143" s="117" t="s">
        <v>119</v>
      </c>
      <c r="B1143" s="118"/>
      <c r="C1143" s="119" t="s">
        <v>118</v>
      </c>
      <c r="D1143" s="248"/>
      <c r="E1143" s="248"/>
      <c r="F1143" s="248"/>
      <c r="G1143" s="248"/>
      <c r="H1143" s="248"/>
      <c r="I1143" s="248"/>
      <c r="J1143" s="248"/>
      <c r="K1143" s="120"/>
      <c r="L1143" s="120"/>
      <c r="M1143" s="120" t="s">
        <v>191</v>
      </c>
      <c r="O1143" s="119"/>
      <c r="P1143" s="120"/>
      <c r="Q1143" s="120"/>
      <c r="R1143" s="120"/>
      <c r="S1143" s="122"/>
      <c r="T1143" s="121"/>
    </row>
    <row r="1144" spans="1:20">
      <c r="A1144" s="117" t="s">
        <v>120</v>
      </c>
      <c r="B1144" s="118"/>
      <c r="C1144" s="119" t="s">
        <v>118</v>
      </c>
      <c r="D1144" s="248" t="s">
        <v>181</v>
      </c>
      <c r="E1144" s="248"/>
      <c r="F1144" s="248"/>
      <c r="G1144" s="248"/>
      <c r="H1144" s="248"/>
      <c r="I1144" s="248"/>
      <c r="J1144" s="248"/>
      <c r="K1144" s="120"/>
      <c r="L1144" s="120"/>
      <c r="M1144" s="120"/>
      <c r="N1144" s="120"/>
      <c r="O1144" s="119"/>
      <c r="P1144" s="120"/>
      <c r="Q1144" s="120"/>
      <c r="R1144" s="120"/>
      <c r="S1144" s="120"/>
      <c r="T1144" s="121"/>
    </row>
    <row r="1145" spans="1:20">
      <c r="A1145" s="123" t="s">
        <v>121</v>
      </c>
      <c r="B1145" s="124"/>
      <c r="C1145" s="125" t="s">
        <v>118</v>
      </c>
      <c r="D1145" s="250"/>
      <c r="E1145" s="250"/>
      <c r="F1145" s="250"/>
      <c r="G1145" s="250"/>
      <c r="H1145" s="250"/>
      <c r="I1145" s="250"/>
      <c r="J1145" s="250"/>
      <c r="K1145" s="124"/>
      <c r="L1145" s="124"/>
      <c r="M1145" s="124"/>
      <c r="N1145" s="124"/>
      <c r="O1145" s="124"/>
      <c r="P1145" s="124"/>
      <c r="Q1145" s="124"/>
      <c r="R1145" s="124"/>
      <c r="S1145" s="124"/>
      <c r="T1145" s="126"/>
    </row>
    <row r="1146" spans="1:20" ht="16" thickBot="1">
      <c r="A1146" s="127"/>
      <c r="B1146" s="128"/>
      <c r="C1146" s="129"/>
      <c r="D1146" s="129"/>
      <c r="E1146" s="129"/>
      <c r="F1146" s="129"/>
      <c r="G1146" s="129"/>
      <c r="H1146" s="129"/>
      <c r="I1146" s="129"/>
      <c r="J1146" s="129"/>
      <c r="K1146" s="129"/>
      <c r="L1146" s="129"/>
      <c r="M1146" s="128"/>
      <c r="N1146" s="129"/>
      <c r="O1146" s="129"/>
      <c r="P1146" s="129"/>
      <c r="Q1146" s="129"/>
      <c r="R1146" s="129"/>
      <c r="S1146" s="129"/>
      <c r="T1146" s="130"/>
    </row>
    <row r="1147" spans="1:20" ht="12.75" customHeight="1">
      <c r="A1147" s="251" t="s">
        <v>122</v>
      </c>
      <c r="B1147" s="253" t="s">
        <v>123</v>
      </c>
      <c r="C1147" s="255" t="s">
        <v>124</v>
      </c>
      <c r="D1147" s="256"/>
      <c r="E1147" s="256"/>
      <c r="F1147" s="257"/>
      <c r="G1147" s="255" t="s">
        <v>125</v>
      </c>
      <c r="H1147" s="256"/>
      <c r="I1147" s="256"/>
      <c r="J1147" s="257"/>
      <c r="K1147" s="253" t="s">
        <v>126</v>
      </c>
      <c r="L1147" s="253" t="s">
        <v>127</v>
      </c>
      <c r="M1147" s="264" t="s">
        <v>128</v>
      </c>
      <c r="N1147" s="266" t="s">
        <v>129</v>
      </c>
      <c r="O1147" s="256"/>
      <c r="P1147" s="256"/>
      <c r="Q1147" s="267"/>
      <c r="R1147" s="268" t="s">
        <v>130</v>
      </c>
      <c r="S1147" s="131" t="s">
        <v>172</v>
      </c>
      <c r="T1147" s="268" t="s">
        <v>132</v>
      </c>
    </row>
    <row r="1148" spans="1:20" ht="16" thickBot="1">
      <c r="A1148" s="252"/>
      <c r="B1148" s="254"/>
      <c r="C1148" s="258" t="s">
        <v>133</v>
      </c>
      <c r="D1148" s="259"/>
      <c r="E1148" s="258" t="s">
        <v>134</v>
      </c>
      <c r="F1148" s="259"/>
      <c r="G1148" s="258" t="s">
        <v>133</v>
      </c>
      <c r="H1148" s="259"/>
      <c r="I1148" s="258" t="s">
        <v>134</v>
      </c>
      <c r="J1148" s="259"/>
      <c r="K1148" s="254"/>
      <c r="L1148" s="254"/>
      <c r="M1148" s="265"/>
      <c r="N1148" s="132">
        <v>1.5</v>
      </c>
      <c r="O1148" s="133">
        <v>2</v>
      </c>
      <c r="P1148" s="133">
        <v>3</v>
      </c>
      <c r="Q1148" s="134">
        <v>4</v>
      </c>
      <c r="R1148" s="269"/>
      <c r="S1148" s="156">
        <v>15000</v>
      </c>
      <c r="T1148" s="269"/>
    </row>
    <row r="1149" spans="1:20">
      <c r="A1149" s="135" t="s">
        <v>135</v>
      </c>
      <c r="B1149" s="142"/>
      <c r="C1149" s="137">
        <v>6</v>
      </c>
      <c r="D1149" s="137">
        <v>0</v>
      </c>
      <c r="E1149" s="137">
        <v>12</v>
      </c>
      <c r="F1149" s="137">
        <v>0</v>
      </c>
      <c r="G1149" s="137">
        <v>13</v>
      </c>
      <c r="H1149" s="137">
        <v>0</v>
      </c>
      <c r="I1149" s="137">
        <v>15</v>
      </c>
      <c r="J1149" s="137">
        <v>0</v>
      </c>
      <c r="K1149" s="138">
        <f>((((E1149-C1149)*60)+(F1149-D1149))/60)+((((I1149-G1149)*60)+(J1149-H1149))/60)</f>
        <v>8</v>
      </c>
      <c r="L1149" s="138">
        <f>IF(K1149=0,0,IF(OR(B1149="H",B1149="OFF"),K1149,IF(B1149="",8,0)))</f>
        <v>8</v>
      </c>
      <c r="M1149" s="136">
        <f>IF(AND(B1149="",K1149&lt;=8),0,IF(AND(B1149="",K1149&gt;8),K1149-L1149,IF(OR(B1149="H",B1149="OFF"),L1149,0)))</f>
        <v>0</v>
      </c>
      <c r="N1149" s="139" t="str">
        <f>IF(M1149=0,"",IF(AND(B1149="",L1149=8,M1149&lt;=1),M1149,IF(AND(M1149&gt;1,B1149=""),1,"")))</f>
        <v/>
      </c>
      <c r="O1149" s="139" t="str">
        <f>IF(AND(B1149="",M1149&gt;1),M1149-N1149,IF(AND(B1149="H",M1149&lt;=5),M1149,IF(AND(B1149="OFF",M1149&lt;=7),M1149,IF(AND(B1149="H",M1149&gt;5),5,IF(AND(B1149="OFF",M1149&gt;7),7,"")))))</f>
        <v/>
      </c>
      <c r="P1149" s="139" t="str">
        <f>IF(AND(B1149="OFF",M1149&gt;=8),1,IF(AND(B1149="H",M1149&gt;=6),1,""))</f>
        <v/>
      </c>
      <c r="Q1149" s="139" t="str">
        <f>IF(AND(B1149="H",M1149&gt;=6),M1149-6,IF(AND(B1149="OFF",M1149&gt;8),M1149-8,""))</f>
        <v/>
      </c>
      <c r="R1149" s="140">
        <f>(IF(N1149="",0,(N1149*$N$10)))+(IF(O1149="",0,(O1149*$O$10)))+(IF(P1149="",0,(P1149*$P$10)))+(IF(Q1149="",0,(Q1149*$Q$10)))</f>
        <v>0</v>
      </c>
      <c r="S1149" s="141">
        <v>1</v>
      </c>
      <c r="T1149" s="142"/>
    </row>
    <row r="1150" spans="1:20">
      <c r="A1150" s="135" t="s">
        <v>136</v>
      </c>
      <c r="B1150" s="142"/>
      <c r="C1150" s="137">
        <v>6</v>
      </c>
      <c r="D1150" s="137">
        <v>0</v>
      </c>
      <c r="E1150" s="137">
        <v>12</v>
      </c>
      <c r="F1150" s="137">
        <v>0</v>
      </c>
      <c r="G1150" s="137">
        <v>13</v>
      </c>
      <c r="H1150" s="137">
        <v>0</v>
      </c>
      <c r="I1150" s="137">
        <v>15</v>
      </c>
      <c r="J1150" s="137">
        <v>0</v>
      </c>
      <c r="K1150" s="138">
        <f>((((E1150-C1150)*60)+(F1150-D1150))/60)+((((I1150-G1150)*60)+(J1150-H1150))/60)</f>
        <v>8</v>
      </c>
      <c r="L1150" s="138">
        <f t="shared" ref="L1150:L1179" si="243">IF(K1150=0,0,IF(OR(B1150="H",B1150="OFF"),K1150,IF(B1150="",8,0)))</f>
        <v>8</v>
      </c>
      <c r="M1150" s="136">
        <f t="shared" ref="M1150:M1179" si="244">IF(AND(B1150="",K1150&lt;=8),0,IF(AND(B1150="",K1150&gt;8),K1150-L1150,IF(OR(B1150="H",B1150="OFF"),L1150,0)))</f>
        <v>0</v>
      </c>
      <c r="N1150" s="139" t="str">
        <f>IF(M1150=0,"",IF(AND(B1150="",L1150=8,M1150&lt;=1),M1150,IF(AND(M1150&gt;1,B1150=""),1,"")))</f>
        <v/>
      </c>
      <c r="O1150" s="139" t="str">
        <f>IF(AND(B1150="",M1150&gt;1),M1150-N1150,IF(AND(B1150="H",M1150&lt;=5),M1150,IF(AND(B1150="OFF",M1150&lt;=7),M1150,IF(AND(B1150="H",M1150&gt;5),5,IF(AND(B1150="OFF",M1150&gt;7),7,"")))))</f>
        <v/>
      </c>
      <c r="P1150" s="139" t="str">
        <f>IF(AND(B1150="OFF",M1150&gt;=8),1,IF(AND(B1150="H",M1150&gt;=6),1,""))</f>
        <v/>
      </c>
      <c r="Q1150" s="139" t="str">
        <f>IF(AND(B1150="H",M1150&gt;=6),M1150-6,IF(AND(B1150="OFF",M1150&gt;8),M1150-8,""))</f>
        <v/>
      </c>
      <c r="R1150" s="140">
        <f>(IF(N1150="",0,(N1150*$N$10)))+(IF(O1150="",0,(O1150*$O$10)))+(IF(P1150="",0,(P1150*$P$10)))+(IF(Q1150="",0,(Q1150*$Q$10)))</f>
        <v>0</v>
      </c>
      <c r="S1150" s="141">
        <v>1</v>
      </c>
      <c r="T1150" s="142"/>
    </row>
    <row r="1151" spans="1:20">
      <c r="A1151" s="135" t="s">
        <v>137</v>
      </c>
      <c r="B1151" s="142"/>
      <c r="C1151" s="137">
        <v>6</v>
      </c>
      <c r="D1151" s="137">
        <v>0</v>
      </c>
      <c r="E1151" s="137">
        <v>12</v>
      </c>
      <c r="F1151" s="137">
        <v>0</v>
      </c>
      <c r="G1151" s="137">
        <v>13</v>
      </c>
      <c r="H1151" s="137">
        <v>0</v>
      </c>
      <c r="I1151" s="137">
        <v>15</v>
      </c>
      <c r="J1151" s="137">
        <v>0</v>
      </c>
      <c r="K1151" s="138">
        <f t="shared" ref="K1151:K1179" si="245">((((E1151-C1151)*60)+(F1151-D1151))/60)+((((I1151-G1151)*60)+(J1151-H1151))/60)</f>
        <v>8</v>
      </c>
      <c r="L1151" s="138">
        <f t="shared" si="243"/>
        <v>8</v>
      </c>
      <c r="M1151" s="136">
        <f t="shared" si="244"/>
        <v>0</v>
      </c>
      <c r="N1151" s="139" t="str">
        <f t="shared" ref="N1151:N1179" si="246">IF(M1151=0,"",IF(AND(B1151="",L1151=8,M1151&lt;=1),M1151,IF(AND(M1151&gt;1,B1151=""),1,"")))</f>
        <v/>
      </c>
      <c r="O1151" s="139" t="str">
        <f t="shared" ref="O1151:O1179" si="247">IF(AND(B1151="",M1151&gt;1),M1151-N1151,IF(AND(B1151="H",M1151&lt;=5),M1151,IF(AND(B1151="OFF",M1151&lt;=7),M1151,IF(AND(B1151="H",M1151&gt;5),5,IF(AND(B1151="OFF",M1151&gt;7),7,"")))))</f>
        <v/>
      </c>
      <c r="P1151" s="139" t="str">
        <f t="shared" ref="P1151:P1179" si="248">IF(AND(B1151="OFF",M1151&gt;=8),1,IF(AND(B1151="H",M1151&gt;=6),1,""))</f>
        <v/>
      </c>
      <c r="Q1151" s="139" t="str">
        <f t="shared" ref="Q1151:Q1179" si="249">IF(AND(B1151="H",M1151&gt;=6),M1151-6,IF(AND(B1151="OFF",M1151&gt;8),M1151-8,""))</f>
        <v/>
      </c>
      <c r="R1151" s="140">
        <f t="shared" ref="R1151:R1179" si="250">(IF(N1151="",0,(N1151*$N$10)))+(IF(O1151="",0,(O1151*$O$10)))+(IF(P1151="",0,(P1151*$P$10)))+(IF(Q1151="",0,(Q1151*$Q$10)))</f>
        <v>0</v>
      </c>
      <c r="S1151" s="141">
        <v>1</v>
      </c>
      <c r="T1151" s="142"/>
    </row>
    <row r="1152" spans="1:20">
      <c r="A1152" s="135" t="s">
        <v>138</v>
      </c>
      <c r="B1152" s="142"/>
      <c r="C1152" s="137">
        <v>6</v>
      </c>
      <c r="D1152" s="137">
        <v>0</v>
      </c>
      <c r="E1152" s="137">
        <v>12</v>
      </c>
      <c r="F1152" s="137">
        <v>0</v>
      </c>
      <c r="G1152" s="137">
        <v>13</v>
      </c>
      <c r="H1152" s="137">
        <v>0</v>
      </c>
      <c r="I1152" s="137">
        <v>15</v>
      </c>
      <c r="J1152" s="137">
        <v>0</v>
      </c>
      <c r="K1152" s="138">
        <f t="shared" si="245"/>
        <v>8</v>
      </c>
      <c r="L1152" s="138">
        <f t="shared" si="243"/>
        <v>8</v>
      </c>
      <c r="M1152" s="136">
        <f t="shared" si="244"/>
        <v>0</v>
      </c>
      <c r="N1152" s="139" t="str">
        <f t="shared" si="246"/>
        <v/>
      </c>
      <c r="O1152" s="139" t="str">
        <f t="shared" si="247"/>
        <v/>
      </c>
      <c r="P1152" s="139" t="str">
        <f t="shared" si="248"/>
        <v/>
      </c>
      <c r="Q1152" s="139" t="str">
        <f t="shared" si="249"/>
        <v/>
      </c>
      <c r="R1152" s="140">
        <f t="shared" si="250"/>
        <v>0</v>
      </c>
      <c r="S1152" s="141">
        <v>1</v>
      </c>
      <c r="T1152" s="142"/>
    </row>
    <row r="1153" spans="1:20">
      <c r="A1153" s="135" t="s">
        <v>139</v>
      </c>
      <c r="B1153" s="142" t="s">
        <v>140</v>
      </c>
      <c r="C1153" s="137"/>
      <c r="D1153" s="137"/>
      <c r="E1153" s="137"/>
      <c r="F1153" s="137"/>
      <c r="G1153" s="137"/>
      <c r="H1153" s="137"/>
      <c r="I1153" s="137"/>
      <c r="J1153" s="137"/>
      <c r="K1153" s="138">
        <f t="shared" si="245"/>
        <v>0</v>
      </c>
      <c r="L1153" s="138">
        <f t="shared" si="243"/>
        <v>0</v>
      </c>
      <c r="M1153" s="136">
        <f t="shared" si="244"/>
        <v>0</v>
      </c>
      <c r="N1153" s="139" t="str">
        <f t="shared" si="246"/>
        <v/>
      </c>
      <c r="O1153" s="139">
        <f t="shared" si="247"/>
        <v>0</v>
      </c>
      <c r="P1153" s="139" t="str">
        <f t="shared" si="248"/>
        <v/>
      </c>
      <c r="Q1153" s="139" t="str">
        <f t="shared" si="249"/>
        <v/>
      </c>
      <c r="R1153" s="140">
        <f t="shared" si="250"/>
        <v>0</v>
      </c>
      <c r="S1153" s="141"/>
      <c r="T1153" s="142"/>
    </row>
    <row r="1154" spans="1:20">
      <c r="A1154" s="135" t="s">
        <v>141</v>
      </c>
      <c r="B1154" s="142" t="s">
        <v>140</v>
      </c>
      <c r="C1154" s="137"/>
      <c r="D1154" s="137"/>
      <c r="E1154" s="137"/>
      <c r="F1154" s="137"/>
      <c r="G1154" s="137"/>
      <c r="H1154" s="137"/>
      <c r="I1154" s="137"/>
      <c r="J1154" s="137"/>
      <c r="K1154" s="138">
        <f t="shared" si="245"/>
        <v>0</v>
      </c>
      <c r="L1154" s="138">
        <f t="shared" si="243"/>
        <v>0</v>
      </c>
      <c r="M1154" s="136">
        <f t="shared" si="244"/>
        <v>0</v>
      </c>
      <c r="N1154" s="139" t="str">
        <f t="shared" si="246"/>
        <v/>
      </c>
      <c r="O1154" s="139">
        <f t="shared" si="247"/>
        <v>0</v>
      </c>
      <c r="P1154" s="139" t="str">
        <f t="shared" si="248"/>
        <v/>
      </c>
      <c r="Q1154" s="139" t="str">
        <f t="shared" si="249"/>
        <v/>
      </c>
      <c r="R1154" s="140">
        <f t="shared" si="250"/>
        <v>0</v>
      </c>
      <c r="S1154" s="141"/>
      <c r="T1154" s="142"/>
    </row>
    <row r="1155" spans="1:20">
      <c r="A1155" s="135" t="s">
        <v>142</v>
      </c>
      <c r="B1155" s="142" t="s">
        <v>140</v>
      </c>
      <c r="C1155" s="137"/>
      <c r="D1155" s="137"/>
      <c r="E1155" s="137"/>
      <c r="F1155" s="137"/>
      <c r="G1155" s="137"/>
      <c r="H1155" s="137"/>
      <c r="I1155" s="137"/>
      <c r="J1155" s="137"/>
      <c r="K1155" s="138">
        <f t="shared" si="245"/>
        <v>0</v>
      </c>
      <c r="L1155" s="138">
        <f t="shared" si="243"/>
        <v>0</v>
      </c>
      <c r="M1155" s="136">
        <f t="shared" si="244"/>
        <v>0</v>
      </c>
      <c r="N1155" s="139" t="str">
        <f t="shared" si="246"/>
        <v/>
      </c>
      <c r="O1155" s="139">
        <f t="shared" si="247"/>
        <v>0</v>
      </c>
      <c r="P1155" s="139" t="str">
        <f t="shared" si="248"/>
        <v/>
      </c>
      <c r="Q1155" s="139" t="str">
        <f t="shared" si="249"/>
        <v/>
      </c>
      <c r="R1155" s="140">
        <f t="shared" si="250"/>
        <v>0</v>
      </c>
      <c r="S1155" s="141"/>
      <c r="T1155" s="142"/>
    </row>
    <row r="1156" spans="1:20">
      <c r="A1156" s="135" t="s">
        <v>143</v>
      </c>
      <c r="B1156" s="142"/>
      <c r="C1156" s="137">
        <v>6</v>
      </c>
      <c r="D1156" s="137">
        <v>0</v>
      </c>
      <c r="E1156" s="137">
        <v>12</v>
      </c>
      <c r="F1156" s="137">
        <v>0</v>
      </c>
      <c r="G1156" s="137">
        <v>13</v>
      </c>
      <c r="H1156" s="137">
        <v>0</v>
      </c>
      <c r="I1156" s="137">
        <v>15</v>
      </c>
      <c r="J1156" s="137">
        <v>0</v>
      </c>
      <c r="K1156" s="138">
        <f t="shared" si="245"/>
        <v>8</v>
      </c>
      <c r="L1156" s="138">
        <f t="shared" si="243"/>
        <v>8</v>
      </c>
      <c r="M1156" s="136">
        <f t="shared" si="244"/>
        <v>0</v>
      </c>
      <c r="N1156" s="139" t="str">
        <f t="shared" si="246"/>
        <v/>
      </c>
      <c r="O1156" s="139" t="str">
        <f t="shared" si="247"/>
        <v/>
      </c>
      <c r="P1156" s="139" t="str">
        <f t="shared" si="248"/>
        <v/>
      </c>
      <c r="Q1156" s="139" t="str">
        <f t="shared" si="249"/>
        <v/>
      </c>
      <c r="R1156" s="140">
        <f t="shared" si="250"/>
        <v>0</v>
      </c>
      <c r="S1156" s="141">
        <v>1</v>
      </c>
      <c r="T1156" s="142"/>
    </row>
    <row r="1157" spans="1:20">
      <c r="A1157" s="135" t="s">
        <v>144</v>
      </c>
      <c r="B1157" s="142"/>
      <c r="C1157" s="137">
        <v>6</v>
      </c>
      <c r="D1157" s="137">
        <v>0</v>
      </c>
      <c r="E1157" s="137">
        <v>12</v>
      </c>
      <c r="F1157" s="137">
        <v>0</v>
      </c>
      <c r="G1157" s="137">
        <v>13</v>
      </c>
      <c r="H1157" s="137">
        <v>0</v>
      </c>
      <c r="I1157" s="137">
        <v>15</v>
      </c>
      <c r="J1157" s="137">
        <v>0</v>
      </c>
      <c r="K1157" s="138">
        <f t="shared" si="245"/>
        <v>8</v>
      </c>
      <c r="L1157" s="138">
        <f t="shared" si="243"/>
        <v>8</v>
      </c>
      <c r="M1157" s="136">
        <f t="shared" si="244"/>
        <v>0</v>
      </c>
      <c r="N1157" s="139" t="str">
        <f t="shared" si="246"/>
        <v/>
      </c>
      <c r="O1157" s="139" t="str">
        <f t="shared" si="247"/>
        <v/>
      </c>
      <c r="P1157" s="139" t="str">
        <f t="shared" si="248"/>
        <v/>
      </c>
      <c r="Q1157" s="139" t="str">
        <f t="shared" si="249"/>
        <v/>
      </c>
      <c r="R1157" s="140">
        <f t="shared" si="250"/>
        <v>0</v>
      </c>
      <c r="S1157" s="141">
        <v>1</v>
      </c>
      <c r="T1157" s="142"/>
    </row>
    <row r="1158" spans="1:20">
      <c r="A1158" s="135" t="s">
        <v>145</v>
      </c>
      <c r="B1158" s="142"/>
      <c r="C1158" s="137">
        <v>6</v>
      </c>
      <c r="D1158" s="137">
        <v>0</v>
      </c>
      <c r="E1158" s="137">
        <v>12</v>
      </c>
      <c r="F1158" s="137">
        <v>0</v>
      </c>
      <c r="G1158" s="137">
        <v>13</v>
      </c>
      <c r="H1158" s="137">
        <v>0</v>
      </c>
      <c r="I1158" s="137">
        <v>15</v>
      </c>
      <c r="J1158" s="137">
        <v>0</v>
      </c>
      <c r="K1158" s="138">
        <f t="shared" si="245"/>
        <v>8</v>
      </c>
      <c r="L1158" s="138">
        <f t="shared" si="243"/>
        <v>8</v>
      </c>
      <c r="M1158" s="136">
        <f t="shared" si="244"/>
        <v>0</v>
      </c>
      <c r="N1158" s="139" t="str">
        <f t="shared" si="246"/>
        <v/>
      </c>
      <c r="O1158" s="139" t="str">
        <f t="shared" si="247"/>
        <v/>
      </c>
      <c r="P1158" s="139" t="str">
        <f t="shared" si="248"/>
        <v/>
      </c>
      <c r="Q1158" s="139" t="str">
        <f t="shared" si="249"/>
        <v/>
      </c>
      <c r="R1158" s="140">
        <f t="shared" si="250"/>
        <v>0</v>
      </c>
      <c r="S1158" s="141">
        <v>1</v>
      </c>
      <c r="T1158" s="142"/>
    </row>
    <row r="1159" spans="1:20">
      <c r="A1159" s="135" t="s">
        <v>146</v>
      </c>
      <c r="B1159" s="142" t="s">
        <v>168</v>
      </c>
      <c r="C1159" s="137"/>
      <c r="D1159" s="137"/>
      <c r="E1159" s="137"/>
      <c r="F1159" s="137"/>
      <c r="G1159" s="137"/>
      <c r="H1159" s="137"/>
      <c r="I1159" s="137"/>
      <c r="J1159" s="137"/>
      <c r="K1159" s="138">
        <f t="shared" si="245"/>
        <v>0</v>
      </c>
      <c r="L1159" s="138">
        <f t="shared" si="243"/>
        <v>0</v>
      </c>
      <c r="M1159" s="136">
        <f t="shared" si="244"/>
        <v>0</v>
      </c>
      <c r="N1159" s="139" t="str">
        <f t="shared" si="246"/>
        <v/>
      </c>
      <c r="O1159" s="139" t="str">
        <f t="shared" si="247"/>
        <v/>
      </c>
      <c r="P1159" s="139" t="str">
        <f t="shared" si="248"/>
        <v/>
      </c>
      <c r="Q1159" s="139" t="str">
        <f t="shared" si="249"/>
        <v/>
      </c>
      <c r="R1159" s="140">
        <f t="shared" si="250"/>
        <v>0</v>
      </c>
      <c r="S1159" s="141"/>
      <c r="T1159" s="142"/>
    </row>
    <row r="1160" spans="1:20">
      <c r="A1160" s="135" t="s">
        <v>147</v>
      </c>
      <c r="B1160" s="142" t="s">
        <v>168</v>
      </c>
      <c r="C1160" s="137"/>
      <c r="D1160" s="137"/>
      <c r="E1160" s="137"/>
      <c r="F1160" s="137"/>
      <c r="G1160" s="137"/>
      <c r="H1160" s="137"/>
      <c r="I1160" s="137"/>
      <c r="J1160" s="137"/>
      <c r="K1160" s="138">
        <f t="shared" si="245"/>
        <v>0</v>
      </c>
      <c r="L1160" s="138">
        <f t="shared" si="243"/>
        <v>0</v>
      </c>
      <c r="M1160" s="136">
        <f t="shared" si="244"/>
        <v>0</v>
      </c>
      <c r="N1160" s="139" t="str">
        <f t="shared" si="246"/>
        <v/>
      </c>
      <c r="O1160" s="139" t="str">
        <f t="shared" si="247"/>
        <v/>
      </c>
      <c r="P1160" s="139" t="str">
        <f t="shared" si="248"/>
        <v/>
      </c>
      <c r="Q1160" s="139" t="str">
        <f t="shared" si="249"/>
        <v/>
      </c>
      <c r="R1160" s="140">
        <f t="shared" si="250"/>
        <v>0</v>
      </c>
      <c r="S1160" s="141"/>
      <c r="T1160" s="142"/>
    </row>
    <row r="1161" spans="1:20">
      <c r="A1161" s="135" t="s">
        <v>148</v>
      </c>
      <c r="B1161" s="142" t="s">
        <v>140</v>
      </c>
      <c r="C1161" s="137"/>
      <c r="D1161" s="137"/>
      <c r="E1161" s="137"/>
      <c r="F1161" s="137"/>
      <c r="G1161" s="137"/>
      <c r="H1161" s="137"/>
      <c r="I1161" s="137"/>
      <c r="J1161" s="137"/>
      <c r="K1161" s="138">
        <f t="shared" si="245"/>
        <v>0</v>
      </c>
      <c r="L1161" s="138">
        <f t="shared" si="243"/>
        <v>0</v>
      </c>
      <c r="M1161" s="136">
        <f t="shared" si="244"/>
        <v>0</v>
      </c>
      <c r="N1161" s="139" t="str">
        <f t="shared" si="246"/>
        <v/>
      </c>
      <c r="O1161" s="139">
        <f t="shared" si="247"/>
        <v>0</v>
      </c>
      <c r="P1161" s="139" t="str">
        <f t="shared" si="248"/>
        <v/>
      </c>
      <c r="Q1161" s="139" t="str">
        <f t="shared" si="249"/>
        <v/>
      </c>
      <c r="R1161" s="140">
        <f t="shared" si="250"/>
        <v>0</v>
      </c>
      <c r="S1161" s="141"/>
      <c r="T1161" s="142"/>
    </row>
    <row r="1162" spans="1:20">
      <c r="A1162" s="135" t="s">
        <v>149</v>
      </c>
      <c r="B1162" s="142" t="s">
        <v>140</v>
      </c>
      <c r="C1162" s="137"/>
      <c r="D1162" s="137"/>
      <c r="E1162" s="137"/>
      <c r="F1162" s="137"/>
      <c r="G1162" s="137"/>
      <c r="H1162" s="137"/>
      <c r="I1162" s="137"/>
      <c r="J1162" s="137"/>
      <c r="K1162" s="138">
        <f t="shared" si="245"/>
        <v>0</v>
      </c>
      <c r="L1162" s="138">
        <f t="shared" si="243"/>
        <v>0</v>
      </c>
      <c r="M1162" s="136">
        <f t="shared" si="244"/>
        <v>0</v>
      </c>
      <c r="N1162" s="139" t="str">
        <f t="shared" si="246"/>
        <v/>
      </c>
      <c r="O1162" s="139">
        <f t="shared" si="247"/>
        <v>0</v>
      </c>
      <c r="P1162" s="139" t="str">
        <f t="shared" si="248"/>
        <v/>
      </c>
      <c r="Q1162" s="139" t="str">
        <f t="shared" si="249"/>
        <v/>
      </c>
      <c r="R1162" s="140">
        <f t="shared" si="250"/>
        <v>0</v>
      </c>
      <c r="S1162" s="141"/>
      <c r="T1162" s="142"/>
    </row>
    <row r="1163" spans="1:20">
      <c r="A1163" s="135" t="s">
        <v>150</v>
      </c>
      <c r="B1163" s="142" t="s">
        <v>168</v>
      </c>
      <c r="C1163" s="137"/>
      <c r="D1163" s="137"/>
      <c r="E1163" s="137"/>
      <c r="F1163" s="137"/>
      <c r="G1163" s="137"/>
      <c r="H1163" s="137"/>
      <c r="I1163" s="137"/>
      <c r="J1163" s="137"/>
      <c r="K1163" s="138">
        <f t="shared" si="245"/>
        <v>0</v>
      </c>
      <c r="L1163" s="138">
        <f t="shared" si="243"/>
        <v>0</v>
      </c>
      <c r="M1163" s="136">
        <f t="shared" si="244"/>
        <v>0</v>
      </c>
      <c r="N1163" s="139" t="str">
        <f t="shared" si="246"/>
        <v/>
      </c>
      <c r="O1163" s="139" t="str">
        <f t="shared" si="247"/>
        <v/>
      </c>
      <c r="P1163" s="139" t="str">
        <f t="shared" si="248"/>
        <v/>
      </c>
      <c r="Q1163" s="139" t="str">
        <f t="shared" si="249"/>
        <v/>
      </c>
      <c r="R1163" s="140">
        <f t="shared" si="250"/>
        <v>0</v>
      </c>
      <c r="S1163" s="141"/>
      <c r="T1163" s="142"/>
    </row>
    <row r="1164" spans="1:20">
      <c r="A1164" s="135" t="s">
        <v>151</v>
      </c>
      <c r="B1164" s="142" t="s">
        <v>168</v>
      </c>
      <c r="C1164" s="137"/>
      <c r="D1164" s="137"/>
      <c r="E1164" s="137"/>
      <c r="F1164" s="137"/>
      <c r="G1164" s="137"/>
      <c r="H1164" s="137"/>
      <c r="I1164" s="137"/>
      <c r="J1164" s="137"/>
      <c r="K1164" s="138">
        <f t="shared" si="245"/>
        <v>0</v>
      </c>
      <c r="L1164" s="138">
        <f t="shared" si="243"/>
        <v>0</v>
      </c>
      <c r="M1164" s="136">
        <f t="shared" si="244"/>
        <v>0</v>
      </c>
      <c r="N1164" s="139" t="str">
        <f t="shared" si="246"/>
        <v/>
      </c>
      <c r="O1164" s="139" t="str">
        <f t="shared" si="247"/>
        <v/>
      </c>
      <c r="P1164" s="139" t="str">
        <f t="shared" si="248"/>
        <v/>
      </c>
      <c r="Q1164" s="139" t="str">
        <f t="shared" si="249"/>
        <v/>
      </c>
      <c r="R1164" s="140">
        <f t="shared" si="250"/>
        <v>0</v>
      </c>
      <c r="S1164" s="141"/>
      <c r="T1164" s="142"/>
    </row>
    <row r="1165" spans="1:20">
      <c r="A1165" s="135" t="s">
        <v>152</v>
      </c>
      <c r="B1165" s="142"/>
      <c r="C1165" s="137">
        <v>6</v>
      </c>
      <c r="D1165" s="137">
        <v>0</v>
      </c>
      <c r="E1165" s="137">
        <v>12</v>
      </c>
      <c r="F1165" s="137">
        <v>0</v>
      </c>
      <c r="G1165" s="137">
        <v>13</v>
      </c>
      <c r="H1165" s="137">
        <v>0</v>
      </c>
      <c r="I1165" s="137">
        <v>15</v>
      </c>
      <c r="J1165" s="137">
        <v>0</v>
      </c>
      <c r="K1165" s="138">
        <f t="shared" si="245"/>
        <v>8</v>
      </c>
      <c r="L1165" s="138">
        <f t="shared" si="243"/>
        <v>8</v>
      </c>
      <c r="M1165" s="136">
        <f t="shared" si="244"/>
        <v>0</v>
      </c>
      <c r="N1165" s="139" t="str">
        <f t="shared" si="246"/>
        <v/>
      </c>
      <c r="O1165" s="139" t="str">
        <f t="shared" si="247"/>
        <v/>
      </c>
      <c r="P1165" s="139" t="str">
        <f t="shared" si="248"/>
        <v/>
      </c>
      <c r="Q1165" s="139" t="str">
        <f t="shared" si="249"/>
        <v/>
      </c>
      <c r="R1165" s="140">
        <f t="shared" si="250"/>
        <v>0</v>
      </c>
      <c r="S1165" s="141">
        <v>1</v>
      </c>
      <c r="T1165" s="142"/>
    </row>
    <row r="1166" spans="1:20">
      <c r="A1166" s="135" t="s">
        <v>153</v>
      </c>
      <c r="B1166" s="142" t="s">
        <v>196</v>
      </c>
      <c r="C1166" s="137"/>
      <c r="D1166" s="137"/>
      <c r="E1166" s="137"/>
      <c r="F1166" s="137"/>
      <c r="G1166" s="137"/>
      <c r="H1166" s="137"/>
      <c r="I1166" s="137"/>
      <c r="J1166" s="137"/>
      <c r="K1166" s="138">
        <f t="shared" si="245"/>
        <v>0</v>
      </c>
      <c r="L1166" s="138">
        <f t="shared" si="243"/>
        <v>0</v>
      </c>
      <c r="M1166" s="136">
        <f t="shared" si="244"/>
        <v>0</v>
      </c>
      <c r="N1166" s="139" t="str">
        <f t="shared" si="246"/>
        <v/>
      </c>
      <c r="O1166" s="139" t="str">
        <f t="shared" si="247"/>
        <v/>
      </c>
      <c r="P1166" s="139" t="str">
        <f t="shared" si="248"/>
        <v/>
      </c>
      <c r="Q1166" s="139" t="str">
        <f t="shared" si="249"/>
        <v/>
      </c>
      <c r="R1166" s="140">
        <f t="shared" si="250"/>
        <v>0</v>
      </c>
      <c r="S1166" s="141"/>
      <c r="T1166" s="142"/>
    </row>
    <row r="1167" spans="1:20">
      <c r="A1167" s="135" t="s">
        <v>154</v>
      </c>
      <c r="B1167" s="142" t="s">
        <v>196</v>
      </c>
      <c r="C1167" s="137"/>
      <c r="D1167" s="137"/>
      <c r="E1167" s="137"/>
      <c r="F1167" s="137"/>
      <c r="G1167" s="137"/>
      <c r="H1167" s="137"/>
      <c r="I1167" s="137"/>
      <c r="J1167" s="137"/>
      <c r="K1167" s="138">
        <f t="shared" si="245"/>
        <v>0</v>
      </c>
      <c r="L1167" s="138">
        <f t="shared" si="243"/>
        <v>0</v>
      </c>
      <c r="M1167" s="136">
        <f t="shared" si="244"/>
        <v>0</v>
      </c>
      <c r="N1167" s="139" t="str">
        <f t="shared" si="246"/>
        <v/>
      </c>
      <c r="O1167" s="139" t="str">
        <f t="shared" si="247"/>
        <v/>
      </c>
      <c r="P1167" s="139" t="str">
        <f t="shared" si="248"/>
        <v/>
      </c>
      <c r="Q1167" s="139" t="str">
        <f t="shared" si="249"/>
        <v/>
      </c>
      <c r="R1167" s="140">
        <f t="shared" si="250"/>
        <v>0</v>
      </c>
      <c r="S1167" s="141"/>
      <c r="T1167" s="142"/>
    </row>
    <row r="1168" spans="1:20">
      <c r="A1168" s="135" t="s">
        <v>155</v>
      </c>
      <c r="B1168" s="142" t="s">
        <v>140</v>
      </c>
      <c r="C1168" s="137"/>
      <c r="D1168" s="137"/>
      <c r="E1168" s="137"/>
      <c r="F1168" s="137"/>
      <c r="G1168" s="137"/>
      <c r="H1168" s="137"/>
      <c r="I1168" s="137"/>
      <c r="J1168" s="137"/>
      <c r="K1168" s="138">
        <f t="shared" si="245"/>
        <v>0</v>
      </c>
      <c r="L1168" s="138">
        <f t="shared" si="243"/>
        <v>0</v>
      </c>
      <c r="M1168" s="136">
        <f t="shared" si="244"/>
        <v>0</v>
      </c>
      <c r="N1168" s="139" t="str">
        <f t="shared" si="246"/>
        <v/>
      </c>
      <c r="O1168" s="139">
        <f t="shared" si="247"/>
        <v>0</v>
      </c>
      <c r="P1168" s="139" t="str">
        <f t="shared" si="248"/>
        <v/>
      </c>
      <c r="Q1168" s="139" t="str">
        <f t="shared" si="249"/>
        <v/>
      </c>
      <c r="R1168" s="140">
        <f t="shared" si="250"/>
        <v>0</v>
      </c>
      <c r="S1168" s="141"/>
      <c r="T1168" s="142"/>
    </row>
    <row r="1169" spans="1:20">
      <c r="A1169" s="135" t="s">
        <v>156</v>
      </c>
      <c r="B1169" s="142" t="s">
        <v>140</v>
      </c>
      <c r="C1169" s="137"/>
      <c r="D1169" s="137"/>
      <c r="E1169" s="137"/>
      <c r="F1169" s="137"/>
      <c r="G1169" s="137"/>
      <c r="H1169" s="137"/>
      <c r="I1169" s="137"/>
      <c r="J1169" s="137"/>
      <c r="K1169" s="138">
        <f t="shared" si="245"/>
        <v>0</v>
      </c>
      <c r="L1169" s="138">
        <f t="shared" si="243"/>
        <v>0</v>
      </c>
      <c r="M1169" s="136">
        <f t="shared" si="244"/>
        <v>0</v>
      </c>
      <c r="N1169" s="139" t="str">
        <f t="shared" si="246"/>
        <v/>
      </c>
      <c r="O1169" s="139">
        <f t="shared" si="247"/>
        <v>0</v>
      </c>
      <c r="P1169" s="139" t="str">
        <f t="shared" si="248"/>
        <v/>
      </c>
      <c r="Q1169" s="139" t="str">
        <f t="shared" si="249"/>
        <v/>
      </c>
      <c r="R1169" s="140">
        <f t="shared" si="250"/>
        <v>0</v>
      </c>
      <c r="S1169" s="141"/>
      <c r="T1169" s="142"/>
    </row>
    <row r="1170" spans="1:20">
      <c r="A1170" s="135" t="s">
        <v>157</v>
      </c>
      <c r="B1170" s="142" t="s">
        <v>196</v>
      </c>
      <c r="C1170" s="137"/>
      <c r="D1170" s="137"/>
      <c r="E1170" s="137"/>
      <c r="F1170" s="137"/>
      <c r="G1170" s="137"/>
      <c r="H1170" s="137"/>
      <c r="I1170" s="137"/>
      <c r="J1170" s="137"/>
      <c r="K1170" s="138">
        <f t="shared" si="245"/>
        <v>0</v>
      </c>
      <c r="L1170" s="138">
        <f t="shared" si="243"/>
        <v>0</v>
      </c>
      <c r="M1170" s="136">
        <f t="shared" si="244"/>
        <v>0</v>
      </c>
      <c r="N1170" s="139" t="str">
        <f t="shared" si="246"/>
        <v/>
      </c>
      <c r="O1170" s="139" t="str">
        <f t="shared" si="247"/>
        <v/>
      </c>
      <c r="P1170" s="139" t="str">
        <f t="shared" si="248"/>
        <v/>
      </c>
      <c r="Q1170" s="139" t="str">
        <f t="shared" si="249"/>
        <v/>
      </c>
      <c r="R1170" s="140">
        <f t="shared" si="250"/>
        <v>0</v>
      </c>
      <c r="S1170" s="141"/>
      <c r="T1170" s="142"/>
    </row>
    <row r="1171" spans="1:20">
      <c r="A1171" s="135" t="s">
        <v>158</v>
      </c>
      <c r="B1171" s="142" t="s">
        <v>196</v>
      </c>
      <c r="C1171" s="137"/>
      <c r="D1171" s="137"/>
      <c r="E1171" s="137"/>
      <c r="F1171" s="137"/>
      <c r="G1171" s="137"/>
      <c r="H1171" s="137"/>
      <c r="I1171" s="137"/>
      <c r="J1171" s="137"/>
      <c r="K1171" s="138">
        <f t="shared" si="245"/>
        <v>0</v>
      </c>
      <c r="L1171" s="138">
        <f t="shared" si="243"/>
        <v>0</v>
      </c>
      <c r="M1171" s="136">
        <f t="shared" si="244"/>
        <v>0</v>
      </c>
      <c r="N1171" s="139" t="str">
        <f t="shared" si="246"/>
        <v/>
      </c>
      <c r="O1171" s="139" t="str">
        <f t="shared" si="247"/>
        <v/>
      </c>
      <c r="P1171" s="139" t="str">
        <f t="shared" si="248"/>
        <v/>
      </c>
      <c r="Q1171" s="139" t="str">
        <f t="shared" si="249"/>
        <v/>
      </c>
      <c r="R1171" s="140">
        <f t="shared" si="250"/>
        <v>0</v>
      </c>
      <c r="S1171" s="141"/>
      <c r="T1171" s="142"/>
    </row>
    <row r="1172" spans="1:20">
      <c r="A1172" s="135" t="s">
        <v>159</v>
      </c>
      <c r="B1172" s="142" t="s">
        <v>196</v>
      </c>
      <c r="C1172" s="137"/>
      <c r="D1172" s="137"/>
      <c r="E1172" s="137"/>
      <c r="F1172" s="137"/>
      <c r="G1172" s="137"/>
      <c r="H1172" s="137"/>
      <c r="I1172" s="137"/>
      <c r="J1172" s="137"/>
      <c r="K1172" s="138">
        <f t="shared" si="245"/>
        <v>0</v>
      </c>
      <c r="L1172" s="138">
        <f t="shared" si="243"/>
        <v>0</v>
      </c>
      <c r="M1172" s="136">
        <f t="shared" si="244"/>
        <v>0</v>
      </c>
      <c r="N1172" s="139" t="str">
        <f t="shared" si="246"/>
        <v/>
      </c>
      <c r="O1172" s="139" t="str">
        <f t="shared" si="247"/>
        <v/>
      </c>
      <c r="P1172" s="139" t="str">
        <f t="shared" si="248"/>
        <v/>
      </c>
      <c r="Q1172" s="139" t="str">
        <f t="shared" si="249"/>
        <v/>
      </c>
      <c r="R1172" s="140">
        <f t="shared" si="250"/>
        <v>0</v>
      </c>
      <c r="S1172" s="141"/>
      <c r="T1172" s="142"/>
    </row>
    <row r="1173" spans="1:20">
      <c r="A1173" s="135" t="s">
        <v>160</v>
      </c>
      <c r="B1173" s="142" t="s">
        <v>196</v>
      </c>
      <c r="C1173" s="137"/>
      <c r="D1173" s="137"/>
      <c r="E1173" s="137"/>
      <c r="F1173" s="137"/>
      <c r="G1173" s="137"/>
      <c r="H1173" s="137"/>
      <c r="I1173" s="137"/>
      <c r="J1173" s="137"/>
      <c r="K1173" s="138">
        <f t="shared" si="245"/>
        <v>0</v>
      </c>
      <c r="L1173" s="138">
        <f t="shared" si="243"/>
        <v>0</v>
      </c>
      <c r="M1173" s="136">
        <f t="shared" si="244"/>
        <v>0</v>
      </c>
      <c r="N1173" s="139" t="str">
        <f t="shared" si="246"/>
        <v/>
      </c>
      <c r="O1173" s="139" t="str">
        <f t="shared" si="247"/>
        <v/>
      </c>
      <c r="P1173" s="139" t="str">
        <f t="shared" si="248"/>
        <v/>
      </c>
      <c r="Q1173" s="139" t="str">
        <f t="shared" si="249"/>
        <v/>
      </c>
      <c r="R1173" s="140">
        <f t="shared" si="250"/>
        <v>0</v>
      </c>
      <c r="S1173" s="141"/>
      <c r="T1173" s="142"/>
    </row>
    <row r="1174" spans="1:20">
      <c r="A1174" s="135" t="s">
        <v>161</v>
      </c>
      <c r="B1174" s="142" t="s">
        <v>196</v>
      </c>
      <c r="C1174" s="137"/>
      <c r="D1174" s="137"/>
      <c r="E1174" s="137"/>
      <c r="F1174" s="137"/>
      <c r="G1174" s="137"/>
      <c r="H1174" s="137"/>
      <c r="I1174" s="137"/>
      <c r="J1174" s="137"/>
      <c r="K1174" s="138">
        <f t="shared" si="245"/>
        <v>0</v>
      </c>
      <c r="L1174" s="138">
        <f t="shared" si="243"/>
        <v>0</v>
      </c>
      <c r="M1174" s="136">
        <f t="shared" si="244"/>
        <v>0</v>
      </c>
      <c r="N1174" s="139" t="str">
        <f t="shared" si="246"/>
        <v/>
      </c>
      <c r="O1174" s="139" t="str">
        <f t="shared" si="247"/>
        <v/>
      </c>
      <c r="P1174" s="139" t="str">
        <f t="shared" si="248"/>
        <v/>
      </c>
      <c r="Q1174" s="139" t="str">
        <f t="shared" si="249"/>
        <v/>
      </c>
      <c r="R1174" s="140">
        <f t="shared" si="250"/>
        <v>0</v>
      </c>
      <c r="S1174" s="141"/>
      <c r="T1174" s="142"/>
    </row>
    <row r="1175" spans="1:20">
      <c r="A1175" s="135" t="s">
        <v>162</v>
      </c>
      <c r="B1175" s="142" t="s">
        <v>140</v>
      </c>
      <c r="C1175" s="137"/>
      <c r="D1175" s="137"/>
      <c r="E1175" s="137"/>
      <c r="F1175" s="137"/>
      <c r="G1175" s="137"/>
      <c r="H1175" s="137"/>
      <c r="I1175" s="137"/>
      <c r="J1175" s="137"/>
      <c r="K1175" s="138">
        <f t="shared" si="245"/>
        <v>0</v>
      </c>
      <c r="L1175" s="138">
        <f t="shared" si="243"/>
        <v>0</v>
      </c>
      <c r="M1175" s="136">
        <f t="shared" si="244"/>
        <v>0</v>
      </c>
      <c r="N1175" s="139" t="str">
        <f t="shared" si="246"/>
        <v/>
      </c>
      <c r="O1175" s="139">
        <f t="shared" si="247"/>
        <v>0</v>
      </c>
      <c r="P1175" s="139" t="str">
        <f t="shared" si="248"/>
        <v/>
      </c>
      <c r="Q1175" s="139" t="str">
        <f t="shared" si="249"/>
        <v/>
      </c>
      <c r="R1175" s="140">
        <f t="shared" si="250"/>
        <v>0</v>
      </c>
      <c r="S1175" s="141"/>
      <c r="T1175" s="142"/>
    </row>
    <row r="1176" spans="1:20">
      <c r="A1176" s="135" t="s">
        <v>163</v>
      </c>
      <c r="B1176" s="142" t="s">
        <v>140</v>
      </c>
      <c r="C1176" s="137"/>
      <c r="D1176" s="137"/>
      <c r="E1176" s="137"/>
      <c r="F1176" s="137"/>
      <c r="G1176" s="137"/>
      <c r="H1176" s="137"/>
      <c r="I1176" s="137"/>
      <c r="J1176" s="137"/>
      <c r="K1176" s="138">
        <f t="shared" si="245"/>
        <v>0</v>
      </c>
      <c r="L1176" s="138">
        <f t="shared" si="243"/>
        <v>0</v>
      </c>
      <c r="M1176" s="136">
        <f t="shared" si="244"/>
        <v>0</v>
      </c>
      <c r="N1176" s="139" t="str">
        <f t="shared" si="246"/>
        <v/>
      </c>
      <c r="O1176" s="139">
        <f t="shared" si="247"/>
        <v>0</v>
      </c>
      <c r="P1176" s="139" t="str">
        <f t="shared" si="248"/>
        <v/>
      </c>
      <c r="Q1176" s="139" t="str">
        <f t="shared" si="249"/>
        <v/>
      </c>
      <c r="R1176" s="140">
        <f t="shared" si="250"/>
        <v>0</v>
      </c>
      <c r="S1176" s="141"/>
      <c r="T1176" s="142"/>
    </row>
    <row r="1177" spans="1:20">
      <c r="A1177" s="135" t="s">
        <v>164</v>
      </c>
      <c r="B1177" s="142" t="s">
        <v>196</v>
      </c>
      <c r="C1177" s="137"/>
      <c r="D1177" s="137"/>
      <c r="E1177" s="137"/>
      <c r="F1177" s="137"/>
      <c r="G1177" s="137"/>
      <c r="H1177" s="137"/>
      <c r="I1177" s="137"/>
      <c r="J1177" s="137"/>
      <c r="K1177" s="138">
        <f t="shared" si="245"/>
        <v>0</v>
      </c>
      <c r="L1177" s="138">
        <f t="shared" si="243"/>
        <v>0</v>
      </c>
      <c r="M1177" s="136">
        <f t="shared" si="244"/>
        <v>0</v>
      </c>
      <c r="N1177" s="139" t="str">
        <f t="shared" si="246"/>
        <v/>
      </c>
      <c r="O1177" s="139" t="str">
        <f t="shared" si="247"/>
        <v/>
      </c>
      <c r="P1177" s="139" t="str">
        <f t="shared" si="248"/>
        <v/>
      </c>
      <c r="Q1177" s="139" t="str">
        <f t="shared" si="249"/>
        <v/>
      </c>
      <c r="R1177" s="140">
        <f t="shared" si="250"/>
        <v>0</v>
      </c>
      <c r="S1177" s="141"/>
      <c r="T1177" s="142"/>
    </row>
    <row r="1178" spans="1:20">
      <c r="A1178" s="135" t="s">
        <v>165</v>
      </c>
      <c r="B1178" s="142" t="s">
        <v>196</v>
      </c>
      <c r="C1178" s="137"/>
      <c r="D1178" s="137"/>
      <c r="E1178" s="137"/>
      <c r="F1178" s="137"/>
      <c r="G1178" s="137"/>
      <c r="H1178" s="137"/>
      <c r="I1178" s="137"/>
      <c r="J1178" s="137"/>
      <c r="K1178" s="138">
        <f t="shared" si="245"/>
        <v>0</v>
      </c>
      <c r="L1178" s="138">
        <f t="shared" si="243"/>
        <v>0</v>
      </c>
      <c r="M1178" s="136">
        <f t="shared" si="244"/>
        <v>0</v>
      </c>
      <c r="N1178" s="139" t="str">
        <f t="shared" si="246"/>
        <v/>
      </c>
      <c r="O1178" s="139" t="str">
        <f t="shared" si="247"/>
        <v/>
      </c>
      <c r="P1178" s="139" t="str">
        <f t="shared" si="248"/>
        <v/>
      </c>
      <c r="Q1178" s="139" t="str">
        <f t="shared" si="249"/>
        <v/>
      </c>
      <c r="R1178" s="140">
        <f t="shared" si="250"/>
        <v>0</v>
      </c>
      <c r="S1178" s="141"/>
      <c r="T1178" s="142"/>
    </row>
    <row r="1179" spans="1:20">
      <c r="A1179" s="135" t="s">
        <v>166</v>
      </c>
      <c r="B1179" s="142"/>
      <c r="C1179" s="137"/>
      <c r="D1179" s="137"/>
      <c r="E1179" s="137"/>
      <c r="F1179" s="137"/>
      <c r="G1179" s="137"/>
      <c r="H1179" s="137"/>
      <c r="I1179" s="137"/>
      <c r="J1179" s="137"/>
      <c r="K1179" s="138">
        <f t="shared" si="245"/>
        <v>0</v>
      </c>
      <c r="L1179" s="138">
        <f t="shared" si="243"/>
        <v>0</v>
      </c>
      <c r="M1179" s="136">
        <f t="shared" si="244"/>
        <v>0</v>
      </c>
      <c r="N1179" s="139" t="str">
        <f t="shared" si="246"/>
        <v/>
      </c>
      <c r="O1179" s="139" t="str">
        <f t="shared" si="247"/>
        <v/>
      </c>
      <c r="P1179" s="139" t="str">
        <f t="shared" si="248"/>
        <v/>
      </c>
      <c r="Q1179" s="139" t="str">
        <f t="shared" si="249"/>
        <v/>
      </c>
      <c r="R1179" s="140">
        <f t="shared" si="250"/>
        <v>0</v>
      </c>
      <c r="S1179" s="141"/>
      <c r="T1179" s="142"/>
    </row>
    <row r="1180" spans="1:20" ht="16" thickBot="1">
      <c r="A1180" s="143"/>
      <c r="B1180" s="143"/>
      <c r="C1180" s="137"/>
      <c r="D1180" s="137"/>
      <c r="E1180" s="137"/>
      <c r="F1180" s="137"/>
      <c r="G1180" s="137"/>
      <c r="H1180" s="137"/>
      <c r="I1180" s="137"/>
      <c r="J1180" s="137"/>
      <c r="K1180" s="260" t="s">
        <v>167</v>
      </c>
      <c r="L1180" s="261"/>
      <c r="M1180" s="262"/>
      <c r="N1180" s="145">
        <f t="shared" ref="N1180:S1180" si="251">SUM(N1149:N1179)</f>
        <v>0</v>
      </c>
      <c r="O1180" s="145">
        <f t="shared" si="251"/>
        <v>0</v>
      </c>
      <c r="P1180" s="145">
        <f t="shared" si="251"/>
        <v>0</v>
      </c>
      <c r="Q1180" s="145">
        <f t="shared" si="251"/>
        <v>0</v>
      </c>
      <c r="R1180" s="145">
        <f t="shared" si="251"/>
        <v>0</v>
      </c>
      <c r="S1180" s="145">
        <f t="shared" si="251"/>
        <v>8</v>
      </c>
      <c r="T1180" s="145"/>
    </row>
    <row r="1181" spans="1:20" ht="16" thickBot="1">
      <c r="A1181" s="242" t="s">
        <v>116</v>
      </c>
      <c r="B1181" s="243"/>
      <c r="C1181" s="243"/>
      <c r="D1181" s="243"/>
      <c r="E1181" s="243"/>
      <c r="F1181" s="243"/>
      <c r="G1181" s="243"/>
      <c r="H1181" s="243"/>
      <c r="I1181" s="243"/>
      <c r="J1181" s="243"/>
      <c r="K1181" s="243"/>
      <c r="L1181" s="243"/>
      <c r="M1181" s="243"/>
      <c r="N1181" s="243"/>
      <c r="O1181" s="243"/>
      <c r="P1181" s="243"/>
      <c r="Q1181" s="243"/>
      <c r="R1181" s="243"/>
      <c r="S1181" s="243"/>
      <c r="T1181" s="244"/>
    </row>
    <row r="1182" spans="1:20">
      <c r="A1182" s="245"/>
      <c r="B1182" s="246"/>
      <c r="C1182" s="113"/>
      <c r="D1182" s="113"/>
      <c r="E1182" s="113"/>
      <c r="F1182" s="114"/>
      <c r="G1182" s="114"/>
      <c r="H1182" s="114"/>
      <c r="I1182" s="114"/>
      <c r="J1182" s="114"/>
      <c r="K1182" s="114"/>
      <c r="L1182" s="114"/>
      <c r="M1182" s="113"/>
      <c r="N1182" s="114"/>
      <c r="O1182" s="114"/>
      <c r="P1182" s="114"/>
      <c r="Q1182" s="113"/>
      <c r="R1182" s="115"/>
      <c r="S1182" s="115"/>
      <c r="T1182" s="116"/>
    </row>
    <row r="1183" spans="1:20">
      <c r="A1183" s="247" t="s">
        <v>117</v>
      </c>
      <c r="B1183" s="248"/>
      <c r="C1183" s="119" t="s">
        <v>118</v>
      </c>
      <c r="D1183" s="180" t="s">
        <v>109</v>
      </c>
      <c r="E1183" s="181"/>
      <c r="F1183" s="181"/>
      <c r="G1183" s="181"/>
      <c r="H1183" s="181"/>
      <c r="I1183" s="181"/>
      <c r="J1183" s="181"/>
      <c r="K1183" s="120"/>
      <c r="L1183" s="120"/>
      <c r="M1183" s="120"/>
      <c r="N1183" s="120"/>
      <c r="O1183" s="119"/>
      <c r="P1183" s="120"/>
      <c r="R1183" s="120"/>
      <c r="S1183" s="120"/>
      <c r="T1183" s="121"/>
    </row>
    <row r="1184" spans="1:20">
      <c r="A1184" s="117" t="s">
        <v>119</v>
      </c>
      <c r="B1184" s="118"/>
      <c r="C1184" s="119" t="s">
        <v>118</v>
      </c>
      <c r="D1184" s="248"/>
      <c r="E1184" s="248"/>
      <c r="F1184" s="248"/>
      <c r="G1184" s="248"/>
      <c r="H1184" s="248"/>
      <c r="I1184" s="248"/>
      <c r="J1184" s="248"/>
      <c r="K1184" s="120"/>
      <c r="L1184" s="120"/>
      <c r="M1184" s="120" t="s">
        <v>194</v>
      </c>
      <c r="O1184" s="119"/>
      <c r="P1184" s="120"/>
      <c r="Q1184" s="120"/>
      <c r="R1184" s="120"/>
      <c r="S1184" s="122"/>
      <c r="T1184" s="121"/>
    </row>
    <row r="1185" spans="1:20">
      <c r="A1185" s="117" t="s">
        <v>120</v>
      </c>
      <c r="B1185" s="118"/>
      <c r="C1185" s="119" t="s">
        <v>118</v>
      </c>
      <c r="D1185" s="248" t="s">
        <v>110</v>
      </c>
      <c r="E1185" s="248"/>
      <c r="F1185" s="248"/>
      <c r="G1185" s="248"/>
      <c r="H1185" s="248"/>
      <c r="I1185" s="248"/>
      <c r="J1185" s="248"/>
      <c r="K1185" s="120"/>
      <c r="L1185" s="120"/>
      <c r="M1185" s="120"/>
      <c r="N1185" s="120"/>
      <c r="O1185" s="119"/>
      <c r="P1185" s="120"/>
      <c r="Q1185" s="120"/>
      <c r="R1185" s="120"/>
      <c r="S1185" s="120"/>
      <c r="T1185" s="121"/>
    </row>
    <row r="1186" spans="1:20">
      <c r="A1186" s="123" t="s">
        <v>121</v>
      </c>
      <c r="B1186" s="124"/>
      <c r="C1186" s="125" t="s">
        <v>118</v>
      </c>
      <c r="D1186" s="250"/>
      <c r="E1186" s="250"/>
      <c r="F1186" s="250"/>
      <c r="G1186" s="250"/>
      <c r="H1186" s="250"/>
      <c r="I1186" s="250"/>
      <c r="J1186" s="250"/>
      <c r="K1186" s="124"/>
      <c r="L1186" s="124"/>
      <c r="M1186" s="124"/>
      <c r="N1186" s="124"/>
      <c r="O1186" s="124"/>
      <c r="P1186" s="124"/>
      <c r="Q1186" s="124"/>
      <c r="R1186" s="124"/>
      <c r="S1186" s="124"/>
      <c r="T1186" s="126"/>
    </row>
    <row r="1187" spans="1:20" ht="16" thickBot="1">
      <c r="A1187" s="127"/>
      <c r="B1187" s="128"/>
      <c r="C1187" s="129"/>
      <c r="D1187" s="129"/>
      <c r="E1187" s="129"/>
      <c r="F1187" s="129"/>
      <c r="G1187" s="129"/>
      <c r="H1187" s="129"/>
      <c r="I1187" s="129"/>
      <c r="J1187" s="129"/>
      <c r="K1187" s="129"/>
      <c r="L1187" s="129"/>
      <c r="M1187" s="128"/>
      <c r="N1187" s="129"/>
      <c r="O1187" s="129"/>
      <c r="P1187" s="129"/>
      <c r="Q1187" s="129"/>
      <c r="R1187" s="129"/>
      <c r="S1187" s="129"/>
      <c r="T1187" s="130"/>
    </row>
    <row r="1188" spans="1:20" ht="12.75" customHeight="1">
      <c r="A1188" s="251" t="s">
        <v>122</v>
      </c>
      <c r="B1188" s="253" t="s">
        <v>123</v>
      </c>
      <c r="C1188" s="255" t="s">
        <v>124</v>
      </c>
      <c r="D1188" s="256"/>
      <c r="E1188" s="256"/>
      <c r="F1188" s="257"/>
      <c r="G1188" s="255" t="s">
        <v>125</v>
      </c>
      <c r="H1188" s="256"/>
      <c r="I1188" s="256"/>
      <c r="J1188" s="257"/>
      <c r="K1188" s="253" t="s">
        <v>126</v>
      </c>
      <c r="L1188" s="253" t="s">
        <v>127</v>
      </c>
      <c r="M1188" s="264" t="s">
        <v>128</v>
      </c>
      <c r="N1188" s="266" t="s">
        <v>129</v>
      </c>
      <c r="O1188" s="256"/>
      <c r="P1188" s="256"/>
      <c r="Q1188" s="267"/>
      <c r="R1188" s="268" t="s">
        <v>130</v>
      </c>
      <c r="S1188" s="131" t="s">
        <v>172</v>
      </c>
      <c r="T1188" s="268" t="s">
        <v>132</v>
      </c>
    </row>
    <row r="1189" spans="1:20" ht="16" thickBot="1">
      <c r="A1189" s="252"/>
      <c r="B1189" s="254"/>
      <c r="C1189" s="258" t="s">
        <v>133</v>
      </c>
      <c r="D1189" s="259"/>
      <c r="E1189" s="258" t="s">
        <v>134</v>
      </c>
      <c r="F1189" s="259"/>
      <c r="G1189" s="258" t="s">
        <v>133</v>
      </c>
      <c r="H1189" s="259"/>
      <c r="I1189" s="258" t="s">
        <v>134</v>
      </c>
      <c r="J1189" s="259"/>
      <c r="K1189" s="254"/>
      <c r="L1189" s="254"/>
      <c r="M1189" s="265"/>
      <c r="N1189" s="132">
        <v>1.5</v>
      </c>
      <c r="O1189" s="133">
        <v>2</v>
      </c>
      <c r="P1189" s="133">
        <v>3</v>
      </c>
      <c r="Q1189" s="134">
        <v>4</v>
      </c>
      <c r="R1189" s="269"/>
      <c r="S1189" s="156">
        <v>15000</v>
      </c>
      <c r="T1189" s="269"/>
    </row>
    <row r="1190" spans="1:20">
      <c r="A1190" s="135" t="s">
        <v>135</v>
      </c>
      <c r="B1190" s="136"/>
      <c r="C1190" s="137">
        <v>7</v>
      </c>
      <c r="D1190" s="137">
        <v>0</v>
      </c>
      <c r="E1190" s="137">
        <v>12</v>
      </c>
      <c r="F1190" s="137">
        <v>0</v>
      </c>
      <c r="G1190" s="137">
        <v>13</v>
      </c>
      <c r="H1190" s="137">
        <v>0</v>
      </c>
      <c r="I1190" s="137">
        <v>16</v>
      </c>
      <c r="J1190" s="137">
        <v>0</v>
      </c>
      <c r="K1190" s="138">
        <f>((((E1190-C1190)*60)+(F1190-D1190))/60)+((((I1190-G1190)*60)+(J1190-H1190))/60)</f>
        <v>8</v>
      </c>
      <c r="L1190" s="138">
        <f>IF(K1190=0,0,IF(OR(B1190="H",B1190="OFF"),K1190,IF(B1190="",8,0)))</f>
        <v>8</v>
      </c>
      <c r="M1190" s="136">
        <f>IF(AND(B1190="",K1190&lt;=8),0,IF(AND(B1190="",K1190&gt;8),K1190-L1190,IF(OR(B1190="H",B1190="OFF"),L1190,0)))</f>
        <v>0</v>
      </c>
      <c r="N1190" s="139" t="str">
        <f>IF(M1190=0,"",IF(AND(B1190="",L1190=8,M1190&lt;=1),M1190,IF(AND(M1190&gt;1,B1190=""),1,"")))</f>
        <v/>
      </c>
      <c r="O1190" s="139" t="str">
        <f>IF(AND(B1190="",M1190&gt;1),M1190-N1190,IF(AND(B1190="H",M1190&lt;=5),M1190,IF(AND(B1190="OFF",M1190&lt;=7),M1190,IF(AND(B1190="H",M1190&gt;5),5,IF(AND(B1190="OFF",M1190&gt;7),7,"")))))</f>
        <v/>
      </c>
      <c r="P1190" s="139" t="str">
        <f>IF(AND(B1190="OFF",M1190&gt;=8),1,IF(AND(B1190="H",M1190&gt;=6),1,""))</f>
        <v/>
      </c>
      <c r="Q1190" s="139" t="str">
        <f>IF(AND(B1190="H",M1190&gt;=6),M1190-6,IF(AND(B1190="OFF",M1190&gt;8),M1190-8,""))</f>
        <v/>
      </c>
      <c r="R1190" s="140">
        <f>(IF(N1190="",0,(N1190*$N$10)))+(IF(O1190="",0,(O1190*$O$10)))+(IF(P1190="",0,(P1190*$P$10)))+(IF(Q1190="",0,(Q1190*$Q$10)))</f>
        <v>0</v>
      </c>
      <c r="S1190" s="141">
        <v>1</v>
      </c>
      <c r="T1190" s="141" t="str">
        <f>IF(I1190&gt;28,1,"")</f>
        <v/>
      </c>
    </row>
    <row r="1191" spans="1:20">
      <c r="A1191" s="135" t="s">
        <v>136</v>
      </c>
      <c r="B1191" s="136"/>
      <c r="C1191" s="137">
        <v>7</v>
      </c>
      <c r="D1191" s="137">
        <v>0</v>
      </c>
      <c r="E1191" s="137">
        <v>12</v>
      </c>
      <c r="F1191" s="137">
        <v>0</v>
      </c>
      <c r="G1191" s="137">
        <v>13</v>
      </c>
      <c r="H1191" s="137">
        <v>0</v>
      </c>
      <c r="I1191" s="137">
        <v>16</v>
      </c>
      <c r="J1191" s="137">
        <v>0</v>
      </c>
      <c r="K1191" s="138">
        <f>((((E1191-C1191)*60)+(F1191-D1191))/60)+((((I1191-G1191)*60)+(J1191-H1191))/60)</f>
        <v>8</v>
      </c>
      <c r="L1191" s="138">
        <f>IF(K1191=0,0,IF(OR(B1191="H",B1191="OFF"),K1191,IF(B1191="",8,0)))</f>
        <v>8</v>
      </c>
      <c r="M1191" s="136">
        <f t="shared" ref="M1191:M1219" si="252">IF(AND(B1191="",K1191&lt;=8),0,IF(AND(B1191="",K1191&gt;8),K1191-L1191,IF(OR(B1191="H",B1191="OFF"),L1191,0)))</f>
        <v>0</v>
      </c>
      <c r="N1191" s="139" t="str">
        <f>IF(M1191=0,"",IF(AND(B1191="",L1191=8,M1191&lt;=1),M1191,IF(AND(M1191&gt;1,B1191=""),1,"")))</f>
        <v/>
      </c>
      <c r="O1191" s="139" t="str">
        <f>IF(AND(B1191="",M1191&gt;1),M1191-N1191,IF(AND(B1191="H",M1191&lt;=5),M1191,IF(AND(B1191="OFF",M1191&lt;=7),M1191,IF(AND(B1191="H",M1191&gt;5),5,IF(AND(B1191="OFF",M1191&gt;7),7,"")))))</f>
        <v/>
      </c>
      <c r="P1191" s="139" t="str">
        <f>IF(AND(B1191="OFF",M1191&gt;=8),1,IF(AND(B1191="H",M1191&gt;=6),1,""))</f>
        <v/>
      </c>
      <c r="Q1191" s="139" t="str">
        <f>IF(AND(B1191="H",M1191&gt;=6),M1191-6,IF(AND(B1191="OFF",M1191&gt;8),M1191-8,""))</f>
        <v/>
      </c>
      <c r="R1191" s="140">
        <f>(IF(N1191="",0,(N1191*$N$10)))+(IF(O1191="",0,(O1191*$O$10)))+(IF(P1191="",0,(P1191*$P$10)))+(IF(Q1191="",0,(Q1191*$Q$10)))</f>
        <v>0</v>
      </c>
      <c r="S1191" s="141">
        <v>1</v>
      </c>
      <c r="T1191" s="141" t="str">
        <f t="shared" ref="T1191:T1220" si="253">IF(I1191&gt;28,1,"")</f>
        <v/>
      </c>
    </row>
    <row r="1192" spans="1:20">
      <c r="A1192" s="135" t="s">
        <v>137</v>
      </c>
      <c r="B1192" s="136"/>
      <c r="C1192" s="137">
        <v>7</v>
      </c>
      <c r="D1192" s="137">
        <v>0</v>
      </c>
      <c r="E1192" s="137">
        <v>12</v>
      </c>
      <c r="F1192" s="137">
        <v>0</v>
      </c>
      <c r="G1192" s="137">
        <v>13</v>
      </c>
      <c r="H1192" s="137">
        <v>0</v>
      </c>
      <c r="I1192" s="137">
        <v>16</v>
      </c>
      <c r="J1192" s="137">
        <v>0</v>
      </c>
      <c r="K1192" s="138">
        <f t="shared" ref="K1192:K1220" si="254">((((E1192-C1192)*60)+(F1192-D1192))/60)+((((I1192-G1192)*60)+(J1192-H1192))/60)</f>
        <v>8</v>
      </c>
      <c r="L1192" s="138">
        <f t="shared" ref="L1192:L1220" si="255">IF(K1192=0,0,IF(OR(B1192="H",B1192="OFF"),K1192,IF(B1192="",8,0)))</f>
        <v>8</v>
      </c>
      <c r="M1192" s="136">
        <f t="shared" si="252"/>
        <v>0</v>
      </c>
      <c r="N1192" s="139" t="str">
        <f t="shared" ref="N1192:N1220" si="256">IF(M1192=0,"",IF(AND(B1192="",L1192=8,M1192&lt;=1),M1192,IF(AND(M1192&gt;1,B1192=""),1,"")))</f>
        <v/>
      </c>
      <c r="O1192" s="139" t="str">
        <f t="shared" ref="O1192:O1220" si="257">IF(AND(B1192="",M1192&gt;1),M1192-N1192,IF(AND(B1192="H",M1192&lt;=5),M1192,IF(AND(B1192="OFF",M1192&lt;=7),M1192,IF(AND(B1192="H",M1192&gt;5),5,IF(AND(B1192="OFF",M1192&gt;7),7,"")))))</f>
        <v/>
      </c>
      <c r="P1192" s="139" t="str">
        <f t="shared" ref="P1192:P1220" si="258">IF(AND(B1192="OFF",M1192&gt;=8),1,IF(AND(B1192="H",M1192&gt;=6),1,""))</f>
        <v/>
      </c>
      <c r="Q1192" s="139" t="str">
        <f t="shared" ref="Q1192:Q1220" si="259">IF(AND(B1192="H",M1192&gt;=6),M1192-6,IF(AND(B1192="OFF",M1192&gt;8),M1192-8,""))</f>
        <v/>
      </c>
      <c r="R1192" s="140">
        <f t="shared" ref="R1192:R1220" si="260">(IF(N1192="",0,(N1192*$N$10)))+(IF(O1192="",0,(O1192*$O$10)))+(IF(P1192="",0,(P1192*$P$10)))+(IF(Q1192="",0,(Q1192*$Q$10)))</f>
        <v>0</v>
      </c>
      <c r="S1192" s="141">
        <v>1</v>
      </c>
      <c r="T1192" s="141" t="str">
        <f t="shared" si="253"/>
        <v/>
      </c>
    </row>
    <row r="1193" spans="1:20">
      <c r="A1193" s="135" t="s">
        <v>138</v>
      </c>
      <c r="B1193" s="136"/>
      <c r="C1193" s="137">
        <v>7</v>
      </c>
      <c r="D1193" s="137">
        <v>0</v>
      </c>
      <c r="E1193" s="137">
        <v>12</v>
      </c>
      <c r="F1193" s="137">
        <v>0</v>
      </c>
      <c r="G1193" s="137">
        <v>13</v>
      </c>
      <c r="H1193" s="137">
        <v>0</v>
      </c>
      <c r="I1193" s="137">
        <v>16</v>
      </c>
      <c r="J1193" s="137">
        <v>0</v>
      </c>
      <c r="K1193" s="138">
        <f t="shared" si="254"/>
        <v>8</v>
      </c>
      <c r="L1193" s="138">
        <f t="shared" si="255"/>
        <v>8</v>
      </c>
      <c r="M1193" s="136">
        <f t="shared" si="252"/>
        <v>0</v>
      </c>
      <c r="N1193" s="139" t="str">
        <f t="shared" si="256"/>
        <v/>
      </c>
      <c r="O1193" s="139" t="str">
        <f t="shared" si="257"/>
        <v/>
      </c>
      <c r="P1193" s="139" t="str">
        <f t="shared" si="258"/>
        <v/>
      </c>
      <c r="Q1193" s="139" t="str">
        <f t="shared" si="259"/>
        <v/>
      </c>
      <c r="R1193" s="140">
        <f t="shared" si="260"/>
        <v>0</v>
      </c>
      <c r="S1193" s="141">
        <v>1</v>
      </c>
      <c r="T1193" s="141" t="str">
        <f t="shared" si="253"/>
        <v/>
      </c>
    </row>
    <row r="1194" spans="1:20">
      <c r="A1194" s="135" t="s">
        <v>139</v>
      </c>
      <c r="B1194" s="136" t="s">
        <v>140</v>
      </c>
      <c r="C1194" s="137"/>
      <c r="D1194" s="137"/>
      <c r="E1194" s="137"/>
      <c r="F1194" s="137"/>
      <c r="G1194" s="137"/>
      <c r="H1194" s="137"/>
      <c r="I1194" s="137"/>
      <c r="J1194" s="137"/>
      <c r="K1194" s="138">
        <f t="shared" si="254"/>
        <v>0</v>
      </c>
      <c r="L1194" s="138">
        <f t="shared" si="255"/>
        <v>0</v>
      </c>
      <c r="M1194" s="136">
        <f t="shared" si="252"/>
        <v>0</v>
      </c>
      <c r="N1194" s="139" t="str">
        <f t="shared" si="256"/>
        <v/>
      </c>
      <c r="O1194" s="139">
        <f t="shared" si="257"/>
        <v>0</v>
      </c>
      <c r="P1194" s="139" t="str">
        <f t="shared" si="258"/>
        <v/>
      </c>
      <c r="Q1194" s="139" t="str">
        <f t="shared" si="259"/>
        <v/>
      </c>
      <c r="R1194" s="140">
        <f t="shared" si="260"/>
        <v>0</v>
      </c>
      <c r="S1194" s="141"/>
      <c r="T1194" s="141" t="str">
        <f t="shared" si="253"/>
        <v/>
      </c>
    </row>
    <row r="1195" spans="1:20" s="168" customFormat="1">
      <c r="A1195" s="160" t="s">
        <v>141</v>
      </c>
      <c r="B1195" s="161" t="s">
        <v>140</v>
      </c>
      <c r="C1195" s="162">
        <v>7</v>
      </c>
      <c r="D1195" s="162">
        <v>0</v>
      </c>
      <c r="E1195" s="162">
        <v>12</v>
      </c>
      <c r="F1195" s="162">
        <v>0</v>
      </c>
      <c r="G1195" s="162">
        <v>13</v>
      </c>
      <c r="H1195" s="162">
        <v>0</v>
      </c>
      <c r="I1195" s="162">
        <v>16</v>
      </c>
      <c r="J1195" s="162">
        <v>0</v>
      </c>
      <c r="K1195" s="163">
        <f t="shared" si="254"/>
        <v>8</v>
      </c>
      <c r="L1195" s="163">
        <f t="shared" si="255"/>
        <v>8</v>
      </c>
      <c r="M1195" s="161">
        <f t="shared" si="252"/>
        <v>8</v>
      </c>
      <c r="N1195" s="164" t="str">
        <f t="shared" si="256"/>
        <v/>
      </c>
      <c r="O1195" s="164">
        <f t="shared" si="257"/>
        <v>7</v>
      </c>
      <c r="P1195" s="164">
        <f t="shared" si="258"/>
        <v>1</v>
      </c>
      <c r="Q1195" s="164" t="str">
        <f t="shared" si="259"/>
        <v/>
      </c>
      <c r="R1195" s="165">
        <f t="shared" si="260"/>
        <v>17</v>
      </c>
      <c r="S1195" s="166">
        <v>1</v>
      </c>
      <c r="T1195" s="166" t="str">
        <f t="shared" si="253"/>
        <v/>
      </c>
    </row>
    <row r="1196" spans="1:20" s="168" customFormat="1">
      <c r="A1196" s="160" t="s">
        <v>142</v>
      </c>
      <c r="B1196" s="161" t="s">
        <v>140</v>
      </c>
      <c r="C1196" s="162">
        <v>7</v>
      </c>
      <c r="D1196" s="162">
        <v>0</v>
      </c>
      <c r="E1196" s="162">
        <v>12</v>
      </c>
      <c r="F1196" s="162">
        <v>0</v>
      </c>
      <c r="G1196" s="162">
        <v>13</v>
      </c>
      <c r="H1196" s="162">
        <v>0</v>
      </c>
      <c r="I1196" s="162">
        <v>17</v>
      </c>
      <c r="J1196" s="162">
        <v>0</v>
      </c>
      <c r="K1196" s="163">
        <f t="shared" si="254"/>
        <v>9</v>
      </c>
      <c r="L1196" s="163">
        <f t="shared" si="255"/>
        <v>9</v>
      </c>
      <c r="M1196" s="161">
        <f t="shared" si="252"/>
        <v>9</v>
      </c>
      <c r="N1196" s="164" t="str">
        <f t="shared" si="256"/>
        <v/>
      </c>
      <c r="O1196" s="164">
        <f t="shared" si="257"/>
        <v>7</v>
      </c>
      <c r="P1196" s="164">
        <f t="shared" si="258"/>
        <v>1</v>
      </c>
      <c r="Q1196" s="164">
        <f t="shared" si="259"/>
        <v>1</v>
      </c>
      <c r="R1196" s="165">
        <f t="shared" si="260"/>
        <v>21</v>
      </c>
      <c r="S1196" s="166">
        <v>1</v>
      </c>
      <c r="T1196" s="166" t="str">
        <f t="shared" si="253"/>
        <v/>
      </c>
    </row>
    <row r="1197" spans="1:20">
      <c r="A1197" s="135" t="s">
        <v>143</v>
      </c>
      <c r="B1197" s="136"/>
      <c r="C1197" s="137">
        <v>7</v>
      </c>
      <c r="D1197" s="137">
        <v>0</v>
      </c>
      <c r="E1197" s="137">
        <v>12</v>
      </c>
      <c r="F1197" s="137">
        <v>0</v>
      </c>
      <c r="G1197" s="137">
        <v>13</v>
      </c>
      <c r="H1197" s="137">
        <v>0</v>
      </c>
      <c r="I1197" s="137">
        <v>16</v>
      </c>
      <c r="J1197" s="137">
        <v>0</v>
      </c>
      <c r="K1197" s="138">
        <f t="shared" si="254"/>
        <v>8</v>
      </c>
      <c r="L1197" s="138">
        <f t="shared" si="255"/>
        <v>8</v>
      </c>
      <c r="M1197" s="136">
        <f t="shared" si="252"/>
        <v>0</v>
      </c>
      <c r="N1197" s="139" t="str">
        <f t="shared" si="256"/>
        <v/>
      </c>
      <c r="O1197" s="139" t="str">
        <f t="shared" si="257"/>
        <v/>
      </c>
      <c r="P1197" s="139" t="str">
        <f t="shared" si="258"/>
        <v/>
      </c>
      <c r="Q1197" s="139" t="str">
        <f t="shared" si="259"/>
        <v/>
      </c>
      <c r="R1197" s="140">
        <f t="shared" si="260"/>
        <v>0</v>
      </c>
      <c r="S1197" s="141">
        <v>1</v>
      </c>
      <c r="T1197" s="141" t="str">
        <f t="shared" si="253"/>
        <v/>
      </c>
    </row>
    <row r="1198" spans="1:20">
      <c r="A1198" s="135" t="s">
        <v>144</v>
      </c>
      <c r="B1198" s="136"/>
      <c r="C1198" s="137">
        <v>7</v>
      </c>
      <c r="D1198" s="137">
        <v>0</v>
      </c>
      <c r="E1198" s="137">
        <v>12</v>
      </c>
      <c r="F1198" s="137">
        <v>0</v>
      </c>
      <c r="G1198" s="137">
        <v>13</v>
      </c>
      <c r="H1198" s="137">
        <v>0</v>
      </c>
      <c r="I1198" s="137">
        <v>16</v>
      </c>
      <c r="J1198" s="137">
        <v>0</v>
      </c>
      <c r="K1198" s="138">
        <f t="shared" si="254"/>
        <v>8</v>
      </c>
      <c r="L1198" s="138">
        <f t="shared" si="255"/>
        <v>8</v>
      </c>
      <c r="M1198" s="136">
        <f t="shared" si="252"/>
        <v>0</v>
      </c>
      <c r="N1198" s="139" t="str">
        <f t="shared" si="256"/>
        <v/>
      </c>
      <c r="O1198" s="139" t="str">
        <f t="shared" si="257"/>
        <v/>
      </c>
      <c r="P1198" s="139" t="str">
        <f t="shared" si="258"/>
        <v/>
      </c>
      <c r="Q1198" s="139" t="str">
        <f t="shared" si="259"/>
        <v/>
      </c>
      <c r="R1198" s="140">
        <f t="shared" si="260"/>
        <v>0</v>
      </c>
      <c r="S1198" s="141">
        <v>1</v>
      </c>
      <c r="T1198" s="141" t="str">
        <f t="shared" si="253"/>
        <v/>
      </c>
    </row>
    <row r="1199" spans="1:20">
      <c r="A1199" s="135" t="s">
        <v>145</v>
      </c>
      <c r="B1199" s="136"/>
      <c r="C1199" s="137">
        <v>7</v>
      </c>
      <c r="D1199" s="137">
        <v>0</v>
      </c>
      <c r="E1199" s="137">
        <v>12</v>
      </c>
      <c r="F1199" s="137">
        <v>0</v>
      </c>
      <c r="G1199" s="137">
        <v>13</v>
      </c>
      <c r="H1199" s="137">
        <v>0</v>
      </c>
      <c r="I1199" s="137">
        <v>16</v>
      </c>
      <c r="J1199" s="137">
        <v>0</v>
      </c>
      <c r="K1199" s="138">
        <f t="shared" si="254"/>
        <v>8</v>
      </c>
      <c r="L1199" s="138">
        <f t="shared" si="255"/>
        <v>8</v>
      </c>
      <c r="M1199" s="136">
        <f t="shared" si="252"/>
        <v>0</v>
      </c>
      <c r="N1199" s="139" t="str">
        <f t="shared" si="256"/>
        <v/>
      </c>
      <c r="O1199" s="139" t="str">
        <f t="shared" si="257"/>
        <v/>
      </c>
      <c r="P1199" s="139" t="str">
        <f t="shared" si="258"/>
        <v/>
      </c>
      <c r="Q1199" s="139" t="str">
        <f t="shared" si="259"/>
        <v/>
      </c>
      <c r="R1199" s="140">
        <f t="shared" si="260"/>
        <v>0</v>
      </c>
      <c r="S1199" s="141">
        <v>1</v>
      </c>
      <c r="T1199" s="141" t="str">
        <f t="shared" si="253"/>
        <v/>
      </c>
    </row>
    <row r="1200" spans="1:20">
      <c r="A1200" s="135" t="s">
        <v>146</v>
      </c>
      <c r="B1200" s="136"/>
      <c r="C1200" s="137">
        <v>7</v>
      </c>
      <c r="D1200" s="137">
        <v>0</v>
      </c>
      <c r="E1200" s="137">
        <v>12</v>
      </c>
      <c r="F1200" s="137">
        <v>0</v>
      </c>
      <c r="G1200" s="137">
        <v>13</v>
      </c>
      <c r="H1200" s="137">
        <v>0</v>
      </c>
      <c r="I1200" s="137">
        <v>16</v>
      </c>
      <c r="J1200" s="137">
        <v>0</v>
      </c>
      <c r="K1200" s="138">
        <f t="shared" si="254"/>
        <v>8</v>
      </c>
      <c r="L1200" s="138">
        <f t="shared" si="255"/>
        <v>8</v>
      </c>
      <c r="M1200" s="136">
        <f t="shared" si="252"/>
        <v>0</v>
      </c>
      <c r="N1200" s="139" t="str">
        <f t="shared" si="256"/>
        <v/>
      </c>
      <c r="O1200" s="139" t="str">
        <f t="shared" si="257"/>
        <v/>
      </c>
      <c r="P1200" s="139" t="str">
        <f t="shared" si="258"/>
        <v/>
      </c>
      <c r="Q1200" s="139" t="str">
        <f t="shared" si="259"/>
        <v/>
      </c>
      <c r="R1200" s="140">
        <f t="shared" si="260"/>
        <v>0</v>
      </c>
      <c r="S1200" s="141">
        <v>1</v>
      </c>
      <c r="T1200" s="141" t="str">
        <f t="shared" si="253"/>
        <v/>
      </c>
    </row>
    <row r="1201" spans="1:20">
      <c r="A1201" s="135" t="s">
        <v>147</v>
      </c>
      <c r="B1201" s="136"/>
      <c r="C1201" s="137">
        <v>7</v>
      </c>
      <c r="D1201" s="137">
        <v>0</v>
      </c>
      <c r="E1201" s="137">
        <v>12</v>
      </c>
      <c r="F1201" s="137">
        <v>0</v>
      </c>
      <c r="G1201" s="137">
        <v>13</v>
      </c>
      <c r="H1201" s="137">
        <v>0</v>
      </c>
      <c r="I1201" s="137">
        <v>16</v>
      </c>
      <c r="J1201" s="137">
        <v>0</v>
      </c>
      <c r="K1201" s="138">
        <f t="shared" si="254"/>
        <v>8</v>
      </c>
      <c r="L1201" s="138">
        <f t="shared" si="255"/>
        <v>8</v>
      </c>
      <c r="M1201" s="136">
        <f t="shared" si="252"/>
        <v>0</v>
      </c>
      <c r="N1201" s="139" t="str">
        <f t="shared" si="256"/>
        <v/>
      </c>
      <c r="O1201" s="139" t="str">
        <f t="shared" si="257"/>
        <v/>
      </c>
      <c r="P1201" s="139" t="str">
        <f t="shared" si="258"/>
        <v/>
      </c>
      <c r="Q1201" s="139" t="str">
        <f t="shared" si="259"/>
        <v/>
      </c>
      <c r="R1201" s="140">
        <f t="shared" si="260"/>
        <v>0</v>
      </c>
      <c r="S1201" s="141">
        <v>1</v>
      </c>
      <c r="T1201" s="141" t="str">
        <f t="shared" si="253"/>
        <v/>
      </c>
    </row>
    <row r="1202" spans="1:20">
      <c r="A1202" s="135" t="s">
        <v>148</v>
      </c>
      <c r="B1202" s="136" t="s">
        <v>140</v>
      </c>
      <c r="C1202" s="137"/>
      <c r="D1202" s="137"/>
      <c r="E1202" s="137"/>
      <c r="F1202" s="137"/>
      <c r="G1202" s="137"/>
      <c r="H1202" s="137"/>
      <c r="I1202" s="137"/>
      <c r="J1202" s="137"/>
      <c r="K1202" s="138">
        <f t="shared" si="254"/>
        <v>0</v>
      </c>
      <c r="L1202" s="138">
        <f t="shared" si="255"/>
        <v>0</v>
      </c>
      <c r="M1202" s="136">
        <f t="shared" si="252"/>
        <v>0</v>
      </c>
      <c r="N1202" s="139" t="str">
        <f t="shared" si="256"/>
        <v/>
      </c>
      <c r="O1202" s="139">
        <f t="shared" si="257"/>
        <v>0</v>
      </c>
      <c r="P1202" s="139" t="str">
        <f t="shared" si="258"/>
        <v/>
      </c>
      <c r="Q1202" s="139" t="str">
        <f t="shared" si="259"/>
        <v/>
      </c>
      <c r="R1202" s="140">
        <f t="shared" si="260"/>
        <v>0</v>
      </c>
      <c r="S1202" s="141"/>
      <c r="T1202" s="141" t="str">
        <f t="shared" si="253"/>
        <v/>
      </c>
    </row>
    <row r="1203" spans="1:20">
      <c r="A1203" s="135" t="s">
        <v>149</v>
      </c>
      <c r="B1203" s="136" t="s">
        <v>140</v>
      </c>
      <c r="C1203" s="137"/>
      <c r="D1203" s="137"/>
      <c r="E1203" s="137"/>
      <c r="F1203" s="137"/>
      <c r="G1203" s="137"/>
      <c r="H1203" s="137"/>
      <c r="I1203" s="137"/>
      <c r="J1203" s="137"/>
      <c r="K1203" s="138">
        <f t="shared" si="254"/>
        <v>0</v>
      </c>
      <c r="L1203" s="138">
        <f t="shared" si="255"/>
        <v>0</v>
      </c>
      <c r="M1203" s="136">
        <f t="shared" si="252"/>
        <v>0</v>
      </c>
      <c r="N1203" s="139" t="str">
        <f t="shared" si="256"/>
        <v/>
      </c>
      <c r="O1203" s="139">
        <f t="shared" si="257"/>
        <v>0</v>
      </c>
      <c r="P1203" s="139" t="str">
        <f t="shared" si="258"/>
        <v/>
      </c>
      <c r="Q1203" s="139" t="str">
        <f t="shared" si="259"/>
        <v/>
      </c>
      <c r="R1203" s="140">
        <f t="shared" si="260"/>
        <v>0</v>
      </c>
      <c r="S1203" s="141"/>
      <c r="T1203" s="141" t="str">
        <f t="shared" si="253"/>
        <v/>
      </c>
    </row>
    <row r="1204" spans="1:20">
      <c r="A1204" s="135" t="s">
        <v>150</v>
      </c>
      <c r="B1204" s="136"/>
      <c r="C1204" s="137">
        <v>7</v>
      </c>
      <c r="D1204" s="137">
        <v>0</v>
      </c>
      <c r="E1204" s="137">
        <v>12</v>
      </c>
      <c r="F1204" s="137">
        <v>0</v>
      </c>
      <c r="G1204" s="137">
        <v>13</v>
      </c>
      <c r="H1204" s="137">
        <v>0</v>
      </c>
      <c r="I1204" s="137">
        <v>16</v>
      </c>
      <c r="J1204" s="137">
        <v>0</v>
      </c>
      <c r="K1204" s="138">
        <f t="shared" si="254"/>
        <v>8</v>
      </c>
      <c r="L1204" s="138">
        <f t="shared" si="255"/>
        <v>8</v>
      </c>
      <c r="M1204" s="136">
        <f t="shared" si="252"/>
        <v>0</v>
      </c>
      <c r="N1204" s="139" t="str">
        <f t="shared" si="256"/>
        <v/>
      </c>
      <c r="O1204" s="139" t="str">
        <f t="shared" si="257"/>
        <v/>
      </c>
      <c r="P1204" s="139" t="str">
        <f t="shared" si="258"/>
        <v/>
      </c>
      <c r="Q1204" s="139" t="str">
        <f t="shared" si="259"/>
        <v/>
      </c>
      <c r="R1204" s="140">
        <f t="shared" si="260"/>
        <v>0</v>
      </c>
      <c r="S1204" s="141">
        <v>1</v>
      </c>
      <c r="T1204" s="141" t="str">
        <f t="shared" si="253"/>
        <v/>
      </c>
    </row>
    <row r="1205" spans="1:20">
      <c r="A1205" s="135" t="s">
        <v>151</v>
      </c>
      <c r="B1205" s="136"/>
      <c r="C1205" s="137">
        <v>7</v>
      </c>
      <c r="D1205" s="137">
        <v>0</v>
      </c>
      <c r="E1205" s="137">
        <v>12</v>
      </c>
      <c r="F1205" s="137">
        <v>0</v>
      </c>
      <c r="G1205" s="137">
        <v>13</v>
      </c>
      <c r="H1205" s="137">
        <v>0</v>
      </c>
      <c r="I1205" s="137">
        <v>16</v>
      </c>
      <c r="J1205" s="137">
        <v>0</v>
      </c>
      <c r="K1205" s="138">
        <f t="shared" si="254"/>
        <v>8</v>
      </c>
      <c r="L1205" s="138">
        <f t="shared" si="255"/>
        <v>8</v>
      </c>
      <c r="M1205" s="136">
        <f t="shared" si="252"/>
        <v>0</v>
      </c>
      <c r="N1205" s="139" t="str">
        <f t="shared" si="256"/>
        <v/>
      </c>
      <c r="O1205" s="139" t="str">
        <f t="shared" si="257"/>
        <v/>
      </c>
      <c r="P1205" s="139" t="str">
        <f t="shared" si="258"/>
        <v/>
      </c>
      <c r="Q1205" s="139" t="str">
        <f t="shared" si="259"/>
        <v/>
      </c>
      <c r="R1205" s="140">
        <f t="shared" si="260"/>
        <v>0</v>
      </c>
      <c r="S1205" s="141">
        <v>1</v>
      </c>
      <c r="T1205" s="141" t="str">
        <f t="shared" si="253"/>
        <v/>
      </c>
    </row>
    <row r="1206" spans="1:20">
      <c r="A1206" s="135" t="s">
        <v>152</v>
      </c>
      <c r="B1206" s="136"/>
      <c r="C1206" s="137">
        <v>7</v>
      </c>
      <c r="D1206" s="137">
        <v>0</v>
      </c>
      <c r="E1206" s="137">
        <v>12</v>
      </c>
      <c r="F1206" s="137">
        <v>0</v>
      </c>
      <c r="G1206" s="137">
        <v>13</v>
      </c>
      <c r="H1206" s="137">
        <v>0</v>
      </c>
      <c r="I1206" s="137">
        <v>16</v>
      </c>
      <c r="J1206" s="137">
        <v>0</v>
      </c>
      <c r="K1206" s="138">
        <f t="shared" si="254"/>
        <v>8</v>
      </c>
      <c r="L1206" s="138">
        <f t="shared" si="255"/>
        <v>8</v>
      </c>
      <c r="M1206" s="136">
        <f t="shared" si="252"/>
        <v>0</v>
      </c>
      <c r="N1206" s="139" t="str">
        <f t="shared" si="256"/>
        <v/>
      </c>
      <c r="O1206" s="139" t="str">
        <f t="shared" si="257"/>
        <v/>
      </c>
      <c r="P1206" s="139" t="str">
        <f t="shared" si="258"/>
        <v/>
      </c>
      <c r="Q1206" s="139" t="str">
        <f t="shared" si="259"/>
        <v/>
      </c>
      <c r="R1206" s="140">
        <f t="shared" si="260"/>
        <v>0</v>
      </c>
      <c r="S1206" s="141">
        <v>1</v>
      </c>
      <c r="T1206" s="141" t="str">
        <f t="shared" si="253"/>
        <v/>
      </c>
    </row>
    <row r="1207" spans="1:20">
      <c r="A1207" s="135" t="s">
        <v>153</v>
      </c>
      <c r="B1207" s="136"/>
      <c r="C1207" s="137">
        <v>7</v>
      </c>
      <c r="D1207" s="137">
        <v>0</v>
      </c>
      <c r="E1207" s="137">
        <v>12</v>
      </c>
      <c r="F1207" s="137">
        <v>0</v>
      </c>
      <c r="G1207" s="137">
        <v>13</v>
      </c>
      <c r="H1207" s="137">
        <v>0</v>
      </c>
      <c r="I1207" s="137">
        <v>16</v>
      </c>
      <c r="J1207" s="137">
        <v>0</v>
      </c>
      <c r="K1207" s="138">
        <f t="shared" si="254"/>
        <v>8</v>
      </c>
      <c r="L1207" s="138">
        <f t="shared" si="255"/>
        <v>8</v>
      </c>
      <c r="M1207" s="136">
        <f t="shared" si="252"/>
        <v>0</v>
      </c>
      <c r="N1207" s="139" t="str">
        <f t="shared" si="256"/>
        <v/>
      </c>
      <c r="O1207" s="139" t="str">
        <f t="shared" si="257"/>
        <v/>
      </c>
      <c r="P1207" s="139" t="str">
        <f t="shared" si="258"/>
        <v/>
      </c>
      <c r="Q1207" s="139" t="str">
        <f t="shared" si="259"/>
        <v/>
      </c>
      <c r="R1207" s="140">
        <f t="shared" si="260"/>
        <v>0</v>
      </c>
      <c r="S1207" s="141">
        <v>1</v>
      </c>
      <c r="T1207" s="141" t="str">
        <f t="shared" si="253"/>
        <v/>
      </c>
    </row>
    <row r="1208" spans="1:20">
      <c r="A1208" s="135" t="s">
        <v>154</v>
      </c>
      <c r="B1208" s="136"/>
      <c r="C1208" s="137">
        <v>7</v>
      </c>
      <c r="D1208" s="137">
        <v>0</v>
      </c>
      <c r="E1208" s="137">
        <v>12</v>
      </c>
      <c r="F1208" s="137">
        <v>0</v>
      </c>
      <c r="G1208" s="137">
        <v>13</v>
      </c>
      <c r="H1208" s="137">
        <v>0</v>
      </c>
      <c r="I1208" s="137">
        <v>16</v>
      </c>
      <c r="J1208" s="137">
        <v>0</v>
      </c>
      <c r="K1208" s="138">
        <f t="shared" si="254"/>
        <v>8</v>
      </c>
      <c r="L1208" s="138">
        <f t="shared" si="255"/>
        <v>8</v>
      </c>
      <c r="M1208" s="136">
        <f t="shared" si="252"/>
        <v>0</v>
      </c>
      <c r="N1208" s="139" t="str">
        <f t="shared" si="256"/>
        <v/>
      </c>
      <c r="O1208" s="139" t="str">
        <f t="shared" si="257"/>
        <v/>
      </c>
      <c r="P1208" s="139" t="str">
        <f t="shared" si="258"/>
        <v/>
      </c>
      <c r="Q1208" s="139" t="str">
        <f t="shared" si="259"/>
        <v/>
      </c>
      <c r="R1208" s="140">
        <f t="shared" si="260"/>
        <v>0</v>
      </c>
      <c r="S1208" s="141">
        <v>1</v>
      </c>
      <c r="T1208" s="141" t="str">
        <f t="shared" si="253"/>
        <v/>
      </c>
    </row>
    <row r="1209" spans="1:20">
      <c r="A1209" s="135" t="s">
        <v>155</v>
      </c>
      <c r="B1209" s="136" t="s">
        <v>140</v>
      </c>
      <c r="C1209" s="137"/>
      <c r="D1209" s="137"/>
      <c r="E1209" s="137"/>
      <c r="F1209" s="137"/>
      <c r="G1209" s="137"/>
      <c r="H1209" s="137"/>
      <c r="I1209" s="137"/>
      <c r="J1209" s="137"/>
      <c r="K1209" s="138">
        <f t="shared" si="254"/>
        <v>0</v>
      </c>
      <c r="L1209" s="138">
        <f t="shared" si="255"/>
        <v>0</v>
      </c>
      <c r="M1209" s="136">
        <f t="shared" si="252"/>
        <v>0</v>
      </c>
      <c r="N1209" s="139" t="str">
        <f t="shared" si="256"/>
        <v/>
      </c>
      <c r="O1209" s="139">
        <f t="shared" si="257"/>
        <v>0</v>
      </c>
      <c r="P1209" s="139" t="str">
        <f t="shared" si="258"/>
        <v/>
      </c>
      <c r="Q1209" s="139" t="str">
        <f t="shared" si="259"/>
        <v/>
      </c>
      <c r="R1209" s="140">
        <f t="shared" si="260"/>
        <v>0</v>
      </c>
      <c r="S1209" s="141"/>
      <c r="T1209" s="141" t="str">
        <f t="shared" si="253"/>
        <v/>
      </c>
    </row>
    <row r="1210" spans="1:20" s="168" customFormat="1">
      <c r="A1210" s="160" t="s">
        <v>156</v>
      </c>
      <c r="B1210" s="161" t="s">
        <v>140</v>
      </c>
      <c r="C1210" s="162">
        <v>7</v>
      </c>
      <c r="D1210" s="162">
        <v>0</v>
      </c>
      <c r="E1210" s="162">
        <v>12</v>
      </c>
      <c r="F1210" s="162">
        <v>0</v>
      </c>
      <c r="G1210" s="162">
        <v>13</v>
      </c>
      <c r="H1210" s="162">
        <v>0</v>
      </c>
      <c r="I1210" s="162">
        <v>16</v>
      </c>
      <c r="J1210" s="162">
        <v>0</v>
      </c>
      <c r="K1210" s="163">
        <f t="shared" si="254"/>
        <v>8</v>
      </c>
      <c r="L1210" s="163">
        <f t="shared" si="255"/>
        <v>8</v>
      </c>
      <c r="M1210" s="161">
        <f t="shared" si="252"/>
        <v>8</v>
      </c>
      <c r="N1210" s="164" t="str">
        <f t="shared" si="256"/>
        <v/>
      </c>
      <c r="O1210" s="164">
        <f t="shared" si="257"/>
        <v>7</v>
      </c>
      <c r="P1210" s="164">
        <f t="shared" si="258"/>
        <v>1</v>
      </c>
      <c r="Q1210" s="164" t="str">
        <f t="shared" si="259"/>
        <v/>
      </c>
      <c r="R1210" s="165">
        <f t="shared" si="260"/>
        <v>17</v>
      </c>
      <c r="S1210" s="166">
        <v>1</v>
      </c>
      <c r="T1210" s="166" t="str">
        <f t="shared" si="253"/>
        <v/>
      </c>
    </row>
    <row r="1211" spans="1:20">
      <c r="A1211" s="135" t="s">
        <v>157</v>
      </c>
      <c r="B1211" s="136"/>
      <c r="C1211" s="137">
        <v>7</v>
      </c>
      <c r="D1211" s="137">
        <v>0</v>
      </c>
      <c r="E1211" s="137">
        <v>12</v>
      </c>
      <c r="F1211" s="137">
        <v>0</v>
      </c>
      <c r="G1211" s="137">
        <v>13</v>
      </c>
      <c r="H1211" s="137">
        <v>0</v>
      </c>
      <c r="I1211" s="137">
        <v>16</v>
      </c>
      <c r="J1211" s="137">
        <v>0</v>
      </c>
      <c r="K1211" s="138">
        <f t="shared" si="254"/>
        <v>8</v>
      </c>
      <c r="L1211" s="138">
        <f t="shared" si="255"/>
        <v>8</v>
      </c>
      <c r="M1211" s="136">
        <f t="shared" si="252"/>
        <v>0</v>
      </c>
      <c r="N1211" s="139" t="str">
        <f t="shared" si="256"/>
        <v/>
      </c>
      <c r="O1211" s="139" t="str">
        <f t="shared" si="257"/>
        <v/>
      </c>
      <c r="P1211" s="139" t="str">
        <f t="shared" si="258"/>
        <v/>
      </c>
      <c r="Q1211" s="139" t="str">
        <f t="shared" si="259"/>
        <v/>
      </c>
      <c r="R1211" s="140">
        <f t="shared" si="260"/>
        <v>0</v>
      </c>
      <c r="S1211" s="141">
        <v>1</v>
      </c>
      <c r="T1211" s="141" t="str">
        <f t="shared" si="253"/>
        <v/>
      </c>
    </row>
    <row r="1212" spans="1:20">
      <c r="A1212" s="135" t="s">
        <v>158</v>
      </c>
      <c r="B1212" s="136"/>
      <c r="C1212" s="137">
        <v>7</v>
      </c>
      <c r="D1212" s="137">
        <v>0</v>
      </c>
      <c r="E1212" s="137">
        <v>12</v>
      </c>
      <c r="F1212" s="137">
        <v>0</v>
      </c>
      <c r="G1212" s="137">
        <v>13</v>
      </c>
      <c r="H1212" s="137">
        <v>0</v>
      </c>
      <c r="I1212" s="137">
        <v>16</v>
      </c>
      <c r="J1212" s="137">
        <v>0</v>
      </c>
      <c r="K1212" s="138">
        <f t="shared" si="254"/>
        <v>8</v>
      </c>
      <c r="L1212" s="138">
        <f t="shared" si="255"/>
        <v>8</v>
      </c>
      <c r="M1212" s="136">
        <f t="shared" si="252"/>
        <v>0</v>
      </c>
      <c r="N1212" s="139" t="str">
        <f t="shared" si="256"/>
        <v/>
      </c>
      <c r="O1212" s="139" t="str">
        <f t="shared" si="257"/>
        <v/>
      </c>
      <c r="P1212" s="139" t="str">
        <f t="shared" si="258"/>
        <v/>
      </c>
      <c r="Q1212" s="139" t="str">
        <f t="shared" si="259"/>
        <v/>
      </c>
      <c r="R1212" s="140">
        <f t="shared" si="260"/>
        <v>0</v>
      </c>
      <c r="S1212" s="141">
        <v>1</v>
      </c>
      <c r="T1212" s="141" t="str">
        <f t="shared" si="253"/>
        <v/>
      </c>
    </row>
    <row r="1213" spans="1:20">
      <c r="A1213" s="135" t="s">
        <v>159</v>
      </c>
      <c r="B1213" s="136"/>
      <c r="C1213" s="137">
        <v>7</v>
      </c>
      <c r="D1213" s="137">
        <v>0</v>
      </c>
      <c r="E1213" s="137">
        <v>12</v>
      </c>
      <c r="F1213" s="137">
        <v>0</v>
      </c>
      <c r="G1213" s="137">
        <v>13</v>
      </c>
      <c r="H1213" s="137">
        <v>0</v>
      </c>
      <c r="I1213" s="137">
        <v>16</v>
      </c>
      <c r="J1213" s="137">
        <v>0</v>
      </c>
      <c r="K1213" s="138">
        <f t="shared" si="254"/>
        <v>8</v>
      </c>
      <c r="L1213" s="138">
        <f t="shared" si="255"/>
        <v>8</v>
      </c>
      <c r="M1213" s="136">
        <f t="shared" si="252"/>
        <v>0</v>
      </c>
      <c r="N1213" s="139" t="str">
        <f t="shared" si="256"/>
        <v/>
      </c>
      <c r="O1213" s="139" t="str">
        <f t="shared" si="257"/>
        <v/>
      </c>
      <c r="P1213" s="139" t="str">
        <f t="shared" si="258"/>
        <v/>
      </c>
      <c r="Q1213" s="139" t="str">
        <f t="shared" si="259"/>
        <v/>
      </c>
      <c r="R1213" s="140">
        <f t="shared" si="260"/>
        <v>0</v>
      </c>
      <c r="S1213" s="141">
        <v>1</v>
      </c>
      <c r="T1213" s="141" t="str">
        <f t="shared" si="253"/>
        <v/>
      </c>
    </row>
    <row r="1214" spans="1:20">
      <c r="A1214" s="135" t="s">
        <v>160</v>
      </c>
      <c r="B1214" s="136"/>
      <c r="C1214" s="137">
        <v>7</v>
      </c>
      <c r="D1214" s="137">
        <v>0</v>
      </c>
      <c r="E1214" s="137">
        <v>12</v>
      </c>
      <c r="F1214" s="137">
        <v>0</v>
      </c>
      <c r="G1214" s="137">
        <v>13</v>
      </c>
      <c r="H1214" s="137">
        <v>0</v>
      </c>
      <c r="I1214" s="137">
        <v>16</v>
      </c>
      <c r="J1214" s="137">
        <v>0</v>
      </c>
      <c r="K1214" s="138">
        <f t="shared" si="254"/>
        <v>8</v>
      </c>
      <c r="L1214" s="138">
        <f t="shared" si="255"/>
        <v>8</v>
      </c>
      <c r="M1214" s="136">
        <f t="shared" si="252"/>
        <v>0</v>
      </c>
      <c r="N1214" s="139" t="str">
        <f t="shared" si="256"/>
        <v/>
      </c>
      <c r="O1214" s="139" t="str">
        <f t="shared" si="257"/>
        <v/>
      </c>
      <c r="P1214" s="139" t="str">
        <f t="shared" si="258"/>
        <v/>
      </c>
      <c r="Q1214" s="139" t="str">
        <f t="shared" si="259"/>
        <v/>
      </c>
      <c r="R1214" s="140">
        <f t="shared" si="260"/>
        <v>0</v>
      </c>
      <c r="S1214" s="141">
        <v>1</v>
      </c>
      <c r="T1214" s="141" t="str">
        <f t="shared" si="253"/>
        <v/>
      </c>
    </row>
    <row r="1215" spans="1:20">
      <c r="A1215" s="135" t="s">
        <v>161</v>
      </c>
      <c r="B1215" s="136"/>
      <c r="C1215" s="137">
        <v>7</v>
      </c>
      <c r="D1215" s="137">
        <v>0</v>
      </c>
      <c r="E1215" s="137">
        <v>12</v>
      </c>
      <c r="F1215" s="137">
        <v>0</v>
      </c>
      <c r="G1215" s="137">
        <v>13</v>
      </c>
      <c r="H1215" s="137">
        <v>0</v>
      </c>
      <c r="I1215" s="137">
        <v>16</v>
      </c>
      <c r="J1215" s="137">
        <v>0</v>
      </c>
      <c r="K1215" s="138">
        <f t="shared" si="254"/>
        <v>8</v>
      </c>
      <c r="L1215" s="138">
        <f t="shared" si="255"/>
        <v>8</v>
      </c>
      <c r="M1215" s="136">
        <f t="shared" si="252"/>
        <v>0</v>
      </c>
      <c r="N1215" s="139" t="str">
        <f t="shared" si="256"/>
        <v/>
      </c>
      <c r="O1215" s="139" t="str">
        <f t="shared" si="257"/>
        <v/>
      </c>
      <c r="P1215" s="139" t="str">
        <f t="shared" si="258"/>
        <v/>
      </c>
      <c r="Q1215" s="139" t="str">
        <f t="shared" si="259"/>
        <v/>
      </c>
      <c r="R1215" s="140">
        <f t="shared" si="260"/>
        <v>0</v>
      </c>
      <c r="S1215" s="141">
        <v>1</v>
      </c>
      <c r="T1215" s="141" t="str">
        <f t="shared" si="253"/>
        <v/>
      </c>
    </row>
    <row r="1216" spans="1:20">
      <c r="A1216" s="135" t="s">
        <v>162</v>
      </c>
      <c r="B1216" s="136" t="s">
        <v>140</v>
      </c>
      <c r="C1216" s="137"/>
      <c r="D1216" s="137"/>
      <c r="E1216" s="137"/>
      <c r="F1216" s="137"/>
      <c r="G1216" s="137"/>
      <c r="H1216" s="137"/>
      <c r="I1216" s="137"/>
      <c r="J1216" s="137"/>
      <c r="K1216" s="138">
        <f t="shared" si="254"/>
        <v>0</v>
      </c>
      <c r="L1216" s="138">
        <f t="shared" si="255"/>
        <v>0</v>
      </c>
      <c r="M1216" s="136">
        <f t="shared" si="252"/>
        <v>0</v>
      </c>
      <c r="N1216" s="139" t="str">
        <f t="shared" si="256"/>
        <v/>
      </c>
      <c r="O1216" s="139">
        <f t="shared" si="257"/>
        <v>0</v>
      </c>
      <c r="P1216" s="139" t="str">
        <f t="shared" si="258"/>
        <v/>
      </c>
      <c r="Q1216" s="139" t="str">
        <f t="shared" si="259"/>
        <v/>
      </c>
      <c r="R1216" s="140">
        <f t="shared" si="260"/>
        <v>0</v>
      </c>
      <c r="S1216" s="141"/>
      <c r="T1216" s="141" t="str">
        <f t="shared" si="253"/>
        <v/>
      </c>
    </row>
    <row r="1217" spans="1:20">
      <c r="A1217" s="135" t="s">
        <v>163</v>
      </c>
      <c r="B1217" s="136" t="s">
        <v>140</v>
      </c>
      <c r="C1217" s="137"/>
      <c r="D1217" s="137"/>
      <c r="E1217" s="137"/>
      <c r="F1217" s="137"/>
      <c r="G1217" s="137"/>
      <c r="H1217" s="137"/>
      <c r="I1217" s="137"/>
      <c r="J1217" s="137"/>
      <c r="K1217" s="138">
        <f t="shared" si="254"/>
        <v>0</v>
      </c>
      <c r="L1217" s="138">
        <f t="shared" si="255"/>
        <v>0</v>
      </c>
      <c r="M1217" s="136">
        <f t="shared" si="252"/>
        <v>0</v>
      </c>
      <c r="N1217" s="139" t="str">
        <f t="shared" si="256"/>
        <v/>
      </c>
      <c r="O1217" s="139">
        <f t="shared" si="257"/>
        <v>0</v>
      </c>
      <c r="P1217" s="139" t="str">
        <f t="shared" si="258"/>
        <v/>
      </c>
      <c r="Q1217" s="139" t="str">
        <f t="shared" si="259"/>
        <v/>
      </c>
      <c r="R1217" s="140">
        <f t="shared" si="260"/>
        <v>0</v>
      </c>
      <c r="S1217" s="141"/>
      <c r="T1217" s="141" t="str">
        <f t="shared" si="253"/>
        <v/>
      </c>
    </row>
    <row r="1218" spans="1:20">
      <c r="A1218" s="135" t="s">
        <v>164</v>
      </c>
      <c r="B1218" s="136"/>
      <c r="C1218" s="137">
        <v>7</v>
      </c>
      <c r="D1218" s="137">
        <v>0</v>
      </c>
      <c r="E1218" s="137">
        <v>12</v>
      </c>
      <c r="F1218" s="137">
        <v>0</v>
      </c>
      <c r="G1218" s="137">
        <v>13</v>
      </c>
      <c r="H1218" s="137">
        <v>0</v>
      </c>
      <c r="I1218" s="137">
        <v>16</v>
      </c>
      <c r="J1218" s="137">
        <v>0</v>
      </c>
      <c r="K1218" s="138">
        <f t="shared" si="254"/>
        <v>8</v>
      </c>
      <c r="L1218" s="138">
        <f t="shared" si="255"/>
        <v>8</v>
      </c>
      <c r="M1218" s="136">
        <f t="shared" si="252"/>
        <v>0</v>
      </c>
      <c r="N1218" s="139" t="str">
        <f t="shared" si="256"/>
        <v/>
      </c>
      <c r="O1218" s="139" t="str">
        <f t="shared" si="257"/>
        <v/>
      </c>
      <c r="P1218" s="139" t="str">
        <f t="shared" si="258"/>
        <v/>
      </c>
      <c r="Q1218" s="139" t="str">
        <f t="shared" si="259"/>
        <v/>
      </c>
      <c r="R1218" s="140">
        <f t="shared" si="260"/>
        <v>0</v>
      </c>
      <c r="S1218" s="141">
        <v>1</v>
      </c>
      <c r="T1218" s="141" t="str">
        <f t="shared" si="253"/>
        <v/>
      </c>
    </row>
    <row r="1219" spans="1:20">
      <c r="A1219" s="135" t="s">
        <v>165</v>
      </c>
      <c r="B1219" s="136"/>
      <c r="C1219" s="137">
        <v>7</v>
      </c>
      <c r="D1219" s="137">
        <v>0</v>
      </c>
      <c r="E1219" s="137">
        <v>12</v>
      </c>
      <c r="F1219" s="137">
        <v>0</v>
      </c>
      <c r="G1219" s="137">
        <v>13</v>
      </c>
      <c r="H1219" s="137">
        <v>0</v>
      </c>
      <c r="I1219" s="137">
        <v>16</v>
      </c>
      <c r="J1219" s="137">
        <v>0</v>
      </c>
      <c r="K1219" s="138">
        <f t="shared" si="254"/>
        <v>8</v>
      </c>
      <c r="L1219" s="138">
        <f t="shared" si="255"/>
        <v>8</v>
      </c>
      <c r="M1219" s="136">
        <f t="shared" si="252"/>
        <v>0</v>
      </c>
      <c r="N1219" s="139" t="str">
        <f t="shared" si="256"/>
        <v/>
      </c>
      <c r="O1219" s="139" t="str">
        <f t="shared" si="257"/>
        <v/>
      </c>
      <c r="P1219" s="139" t="str">
        <f t="shared" si="258"/>
        <v/>
      </c>
      <c r="Q1219" s="139" t="str">
        <f t="shared" si="259"/>
        <v/>
      </c>
      <c r="R1219" s="140">
        <f t="shared" si="260"/>
        <v>0</v>
      </c>
      <c r="S1219" s="141">
        <v>1</v>
      </c>
      <c r="T1219" s="141" t="str">
        <f t="shared" si="253"/>
        <v/>
      </c>
    </row>
    <row r="1220" spans="1:20">
      <c r="A1220" s="135" t="s">
        <v>166</v>
      </c>
      <c r="B1220" s="136"/>
      <c r="C1220" s="137"/>
      <c r="D1220" s="137"/>
      <c r="E1220" s="137"/>
      <c r="F1220" s="137"/>
      <c r="G1220" s="137"/>
      <c r="H1220" s="137"/>
      <c r="I1220" s="137"/>
      <c r="J1220" s="137"/>
      <c r="K1220" s="138">
        <f t="shared" si="254"/>
        <v>0</v>
      </c>
      <c r="L1220" s="138">
        <f t="shared" si="255"/>
        <v>0</v>
      </c>
      <c r="M1220" s="136">
        <f>IF(AND(B1220="",K1220&lt;=8),0,IF(AND(B1220="",K1220&gt;8),K1220-L1220,IF(OR(B1220="H",B1220="OFF"),L1220,0)))</f>
        <v>0</v>
      </c>
      <c r="N1220" s="139" t="str">
        <f t="shared" si="256"/>
        <v/>
      </c>
      <c r="O1220" s="139" t="str">
        <f t="shared" si="257"/>
        <v/>
      </c>
      <c r="P1220" s="139" t="str">
        <f t="shared" si="258"/>
        <v/>
      </c>
      <c r="Q1220" s="139" t="str">
        <f t="shared" si="259"/>
        <v/>
      </c>
      <c r="R1220" s="140">
        <f t="shared" si="260"/>
        <v>0</v>
      </c>
      <c r="S1220" s="141"/>
      <c r="T1220" s="141" t="str">
        <f t="shared" si="253"/>
        <v/>
      </c>
    </row>
    <row r="1221" spans="1:20" ht="16" thickBot="1">
      <c r="A1221" s="143"/>
      <c r="B1221" s="143"/>
      <c r="C1221" s="144"/>
      <c r="D1221" s="144"/>
      <c r="E1221" s="144"/>
      <c r="F1221" s="144"/>
      <c r="G1221" s="144"/>
      <c r="H1221" s="144"/>
      <c r="I1221" s="144"/>
      <c r="J1221" s="144"/>
      <c r="K1221" s="260" t="s">
        <v>167</v>
      </c>
      <c r="L1221" s="261"/>
      <c r="M1221" s="262"/>
      <c r="N1221" s="145">
        <f t="shared" ref="N1221:T1221" si="261">SUM(N1190:N1220)</f>
        <v>0</v>
      </c>
      <c r="O1221" s="145">
        <f t="shared" si="261"/>
        <v>21</v>
      </c>
      <c r="P1221" s="145">
        <f t="shared" si="261"/>
        <v>3</v>
      </c>
      <c r="Q1221" s="145">
        <f t="shared" si="261"/>
        <v>1</v>
      </c>
      <c r="R1221" s="145">
        <f>SUM(R1190:R1220)</f>
        <v>55</v>
      </c>
      <c r="S1221" s="145">
        <f t="shared" si="261"/>
        <v>24</v>
      </c>
      <c r="T1221" s="145">
        <f t="shared" si="261"/>
        <v>0</v>
      </c>
    </row>
    <row r="1222" spans="1:20" ht="16" thickBot="1">
      <c r="A1222" s="112"/>
      <c r="B1222" s="112"/>
      <c r="K1222" s="119"/>
      <c r="L1222" s="119"/>
      <c r="M1222" s="119"/>
      <c r="N1222" s="146"/>
      <c r="O1222" s="146"/>
      <c r="P1222" s="146"/>
      <c r="Q1222" s="146"/>
      <c r="R1222" s="146"/>
      <c r="S1222" s="146"/>
      <c r="T1222" s="146"/>
    </row>
    <row r="1223" spans="1:20" ht="16" thickBot="1">
      <c r="A1223" s="242" t="s">
        <v>116</v>
      </c>
      <c r="B1223" s="243"/>
      <c r="C1223" s="243"/>
      <c r="D1223" s="243"/>
      <c r="E1223" s="243"/>
      <c r="F1223" s="243"/>
      <c r="G1223" s="243"/>
      <c r="H1223" s="243"/>
      <c r="I1223" s="243"/>
      <c r="J1223" s="243"/>
      <c r="K1223" s="243"/>
      <c r="L1223" s="243"/>
      <c r="M1223" s="243"/>
      <c r="N1223" s="243"/>
      <c r="O1223" s="243"/>
      <c r="P1223" s="243"/>
      <c r="Q1223" s="243"/>
      <c r="R1223" s="243"/>
      <c r="S1223" s="243"/>
      <c r="T1223" s="244"/>
    </row>
    <row r="1224" spans="1:20">
      <c r="A1224" s="245"/>
      <c r="B1224" s="246"/>
      <c r="C1224" s="113"/>
      <c r="D1224" s="113"/>
      <c r="E1224" s="113"/>
      <c r="F1224" s="114"/>
      <c r="G1224" s="114"/>
      <c r="H1224" s="114"/>
      <c r="I1224" s="114"/>
      <c r="J1224" s="114"/>
      <c r="K1224" s="114"/>
      <c r="L1224" s="114"/>
      <c r="M1224" s="113"/>
      <c r="N1224" s="114"/>
      <c r="O1224" s="114"/>
      <c r="P1224" s="114"/>
      <c r="Q1224" s="113"/>
      <c r="R1224" s="115"/>
      <c r="S1224" s="115"/>
      <c r="T1224" s="116"/>
    </row>
    <row r="1225" spans="1:20">
      <c r="A1225" s="247" t="s">
        <v>117</v>
      </c>
      <c r="B1225" s="248"/>
      <c r="C1225" s="119" t="s">
        <v>118</v>
      </c>
      <c r="D1225" s="180" t="s">
        <v>102</v>
      </c>
      <c r="E1225" s="181"/>
      <c r="F1225" s="181"/>
      <c r="G1225" s="181"/>
      <c r="H1225" s="181"/>
      <c r="I1225" s="181"/>
      <c r="J1225" s="181"/>
      <c r="K1225" s="120"/>
      <c r="L1225" s="120"/>
      <c r="M1225" s="120"/>
      <c r="N1225" s="120"/>
      <c r="O1225" s="119"/>
      <c r="P1225" s="120"/>
      <c r="R1225" s="120"/>
      <c r="S1225" s="120"/>
      <c r="T1225" s="121"/>
    </row>
    <row r="1226" spans="1:20">
      <c r="A1226" s="117" t="s">
        <v>119</v>
      </c>
      <c r="B1226" s="118"/>
      <c r="C1226" s="119" t="s">
        <v>118</v>
      </c>
      <c r="D1226" s="248"/>
      <c r="E1226" s="248"/>
      <c r="F1226" s="248"/>
      <c r="G1226" s="248"/>
      <c r="H1226" s="248"/>
      <c r="I1226" s="248"/>
      <c r="J1226" s="248"/>
      <c r="K1226" s="120"/>
      <c r="L1226" s="120"/>
      <c r="M1226" s="120" t="s">
        <v>191</v>
      </c>
      <c r="O1226" s="119"/>
      <c r="P1226" s="120"/>
      <c r="Q1226" s="120"/>
      <c r="R1226" s="120"/>
      <c r="S1226" s="122"/>
      <c r="T1226" s="121"/>
    </row>
    <row r="1227" spans="1:20">
      <c r="A1227" s="117" t="s">
        <v>120</v>
      </c>
      <c r="B1227" s="118"/>
      <c r="C1227" s="119" t="s">
        <v>118</v>
      </c>
      <c r="D1227" s="248" t="s">
        <v>103</v>
      </c>
      <c r="E1227" s="248"/>
      <c r="F1227" s="248"/>
      <c r="G1227" s="248"/>
      <c r="H1227" s="248"/>
      <c r="I1227" s="248"/>
      <c r="J1227" s="248"/>
      <c r="K1227" s="120"/>
      <c r="L1227" s="120"/>
      <c r="M1227" s="120"/>
      <c r="N1227" s="120"/>
      <c r="O1227" s="119"/>
      <c r="P1227" s="120"/>
      <c r="Q1227" s="120"/>
      <c r="R1227" s="120"/>
      <c r="S1227" s="120"/>
      <c r="T1227" s="121"/>
    </row>
    <row r="1228" spans="1:20">
      <c r="A1228" s="123" t="s">
        <v>121</v>
      </c>
      <c r="B1228" s="124"/>
      <c r="C1228" s="125" t="s">
        <v>118</v>
      </c>
      <c r="D1228" s="250"/>
      <c r="E1228" s="250"/>
      <c r="F1228" s="250"/>
      <c r="G1228" s="250"/>
      <c r="H1228" s="250"/>
      <c r="I1228" s="250"/>
      <c r="J1228" s="250"/>
      <c r="K1228" s="124"/>
      <c r="L1228" s="124"/>
      <c r="M1228" s="124"/>
      <c r="N1228" s="124"/>
      <c r="O1228" s="124"/>
      <c r="P1228" s="124"/>
      <c r="Q1228" s="124"/>
      <c r="R1228" s="124"/>
      <c r="S1228" s="124"/>
      <c r="T1228" s="126"/>
    </row>
    <row r="1229" spans="1:20" ht="16" thickBot="1">
      <c r="A1229" s="127"/>
      <c r="B1229" s="128"/>
      <c r="C1229" s="129"/>
      <c r="D1229" s="129"/>
      <c r="E1229" s="129"/>
      <c r="F1229" s="129"/>
      <c r="G1229" s="129"/>
      <c r="H1229" s="129"/>
      <c r="I1229" s="129"/>
      <c r="J1229" s="129"/>
      <c r="K1229" s="129"/>
      <c r="L1229" s="129"/>
      <c r="M1229" s="128"/>
      <c r="N1229" s="129"/>
      <c r="O1229" s="129"/>
      <c r="P1229" s="129"/>
      <c r="Q1229" s="129"/>
      <c r="R1229" s="129"/>
      <c r="S1229" s="129"/>
      <c r="T1229" s="130"/>
    </row>
    <row r="1230" spans="1:20" ht="12.75" customHeight="1">
      <c r="A1230" s="251" t="s">
        <v>122</v>
      </c>
      <c r="B1230" s="253" t="s">
        <v>123</v>
      </c>
      <c r="C1230" s="255" t="s">
        <v>124</v>
      </c>
      <c r="D1230" s="256"/>
      <c r="E1230" s="256"/>
      <c r="F1230" s="257"/>
      <c r="G1230" s="255" t="s">
        <v>125</v>
      </c>
      <c r="H1230" s="256"/>
      <c r="I1230" s="256"/>
      <c r="J1230" s="257"/>
      <c r="K1230" s="253" t="s">
        <v>126</v>
      </c>
      <c r="L1230" s="253" t="s">
        <v>127</v>
      </c>
      <c r="M1230" s="264" t="s">
        <v>128</v>
      </c>
      <c r="N1230" s="266" t="s">
        <v>129</v>
      </c>
      <c r="O1230" s="256"/>
      <c r="P1230" s="256"/>
      <c r="Q1230" s="267"/>
      <c r="R1230" s="268" t="s">
        <v>130</v>
      </c>
      <c r="S1230" s="131" t="s">
        <v>172</v>
      </c>
      <c r="T1230" s="268" t="s">
        <v>132</v>
      </c>
    </row>
    <row r="1231" spans="1:20" ht="16" thickBot="1">
      <c r="A1231" s="252"/>
      <c r="B1231" s="254"/>
      <c r="C1231" s="258" t="s">
        <v>133</v>
      </c>
      <c r="D1231" s="259"/>
      <c r="E1231" s="258" t="s">
        <v>134</v>
      </c>
      <c r="F1231" s="259"/>
      <c r="G1231" s="258" t="s">
        <v>133</v>
      </c>
      <c r="H1231" s="259"/>
      <c r="I1231" s="258" t="s">
        <v>134</v>
      </c>
      <c r="J1231" s="259"/>
      <c r="K1231" s="254"/>
      <c r="L1231" s="254"/>
      <c r="M1231" s="265"/>
      <c r="N1231" s="132">
        <v>1.5</v>
      </c>
      <c r="O1231" s="133">
        <v>2</v>
      </c>
      <c r="P1231" s="133">
        <v>3</v>
      </c>
      <c r="Q1231" s="134">
        <v>4</v>
      </c>
      <c r="R1231" s="269"/>
      <c r="S1231" s="156">
        <v>15000</v>
      </c>
      <c r="T1231" s="269"/>
    </row>
    <row r="1232" spans="1:20">
      <c r="A1232" s="135" t="s">
        <v>135</v>
      </c>
      <c r="B1232" s="136"/>
      <c r="C1232" s="137">
        <v>7</v>
      </c>
      <c r="D1232" s="137">
        <v>0</v>
      </c>
      <c r="E1232" s="137">
        <v>12</v>
      </c>
      <c r="F1232" s="137">
        <v>0</v>
      </c>
      <c r="G1232" s="137">
        <v>13</v>
      </c>
      <c r="H1232" s="137">
        <v>0</v>
      </c>
      <c r="I1232" s="137">
        <v>16</v>
      </c>
      <c r="J1232" s="137">
        <v>0</v>
      </c>
      <c r="K1232" s="138">
        <f>((((E1232-C1232)*60)+(F1232-D1232))/60)+((((I1232-G1232)*60)+(J1232-H1232))/60)</f>
        <v>8</v>
      </c>
      <c r="L1232" s="138">
        <f>IF(K1232=0,0,IF(OR(B1232="H",B1232="OFF"),K1232,IF(B1232="",8,0)))</f>
        <v>8</v>
      </c>
      <c r="M1232" s="136">
        <f>IF(AND(B1232="",K1232&lt;=8),0,IF(AND(B1232="",K1232&gt;8),K1232-L1232,IF(OR(B1232="H",B1232="OFF"),L1232,0)))</f>
        <v>0</v>
      </c>
      <c r="N1232" s="139" t="str">
        <f>IF(M1232=0,"",IF(AND(B1232="",L1232=8,M1232&lt;=1),M1232,IF(AND(M1232&gt;1,B1232=""),1,"")))</f>
        <v/>
      </c>
      <c r="O1232" s="139" t="str">
        <f>IF(AND(B1232="",M1232&gt;1),M1232-N1232,IF(AND(B1232="H",M1232&lt;=5),M1232,IF(AND(B1232="OFF",M1232&lt;=7),M1232,IF(AND(B1232="H",M1232&gt;5),5,IF(AND(B1232="OFF",M1232&gt;7),7,"")))))</f>
        <v/>
      </c>
      <c r="P1232" s="139" t="str">
        <f>IF(AND(B1232="OFF",M1232&gt;=8),1,IF(AND(B1232="H",M1232&gt;=6),1,""))</f>
        <v/>
      </c>
      <c r="Q1232" s="139" t="str">
        <f>IF(AND(B1232="H",M1232&gt;=6),M1232-6,IF(AND(B1232="OFF",M1232&gt;8),M1232-8,""))</f>
        <v/>
      </c>
      <c r="R1232" s="140">
        <f>(IF(N1232="",0,(N1232*$N$10)))+(IF(O1232="",0,(O1232*$O$10)))+(IF(P1232="",0,(P1232*$P$10)))+(IF(Q1232="",0,(Q1232*$Q$10)))</f>
        <v>0</v>
      </c>
      <c r="S1232" s="141">
        <v>1</v>
      </c>
      <c r="T1232" s="141" t="str">
        <f>IF(I1232&gt;28,1,"")</f>
        <v/>
      </c>
    </row>
    <row r="1233" spans="1:20">
      <c r="A1233" s="135" t="s">
        <v>136</v>
      </c>
      <c r="B1233" s="136"/>
      <c r="C1233" s="137">
        <v>7</v>
      </c>
      <c r="D1233" s="137">
        <v>0</v>
      </c>
      <c r="E1233" s="137">
        <v>12</v>
      </c>
      <c r="F1233" s="137">
        <v>0</v>
      </c>
      <c r="G1233" s="137">
        <v>13</v>
      </c>
      <c r="H1233" s="137">
        <v>0</v>
      </c>
      <c r="I1233" s="137">
        <v>16</v>
      </c>
      <c r="J1233" s="137">
        <v>0</v>
      </c>
      <c r="K1233" s="138">
        <f>((((E1233-C1233)*60)+(F1233-D1233))/60)+((((I1233-G1233)*60)+(J1233-H1233))/60)</f>
        <v>8</v>
      </c>
      <c r="L1233" s="138">
        <f>IF(K1233=0,0,IF(OR(B1233="H",B1233="OFF"),K1233,IF(B1233="",8,0)))</f>
        <v>8</v>
      </c>
      <c r="M1233" s="136">
        <f t="shared" ref="M1233:M1262" si="262">IF(AND(B1233="",K1233&lt;=8),0,IF(AND(B1233="",K1233&gt;8),K1233-L1233,IF(OR(B1233="H",B1233="OFF"),L1233,0)))</f>
        <v>0</v>
      </c>
      <c r="N1233" s="139" t="str">
        <f>IF(M1233=0,"",IF(AND(B1233="",L1233=8,M1233&lt;=1),M1233,IF(AND(M1233&gt;1,B1233=""),1,"")))</f>
        <v/>
      </c>
      <c r="O1233" s="139" t="str">
        <f>IF(AND(B1233="",M1233&gt;1),M1233-N1233,IF(AND(B1233="H",M1233&lt;=5),M1233,IF(AND(B1233="OFF",M1233&lt;=7),M1233,IF(AND(B1233="H",M1233&gt;5),5,IF(AND(B1233="OFF",M1233&gt;7),7,"")))))</f>
        <v/>
      </c>
      <c r="P1233" s="139" t="str">
        <f>IF(AND(B1233="OFF",M1233&gt;=8),1,IF(AND(B1233="H",M1233&gt;=6),1,""))</f>
        <v/>
      </c>
      <c r="Q1233" s="139" t="str">
        <f>IF(AND(B1233="H",M1233&gt;=6),M1233-6,IF(AND(B1233="OFF",M1233&gt;8),M1233-8,""))</f>
        <v/>
      </c>
      <c r="R1233" s="140">
        <f>(IF(N1233="",0,(N1233*$N$10)))+(IF(O1233="",0,(O1233*$O$10)))+(IF(P1233="",0,(P1233*$P$10)))+(IF(Q1233="",0,(Q1233*$Q$10)))</f>
        <v>0</v>
      </c>
      <c r="S1233" s="141">
        <v>1</v>
      </c>
      <c r="T1233" s="141" t="str">
        <f t="shared" ref="T1233:T1262" si="263">IF(I1233&gt;28,1,"")</f>
        <v/>
      </c>
    </row>
    <row r="1234" spans="1:20">
      <c r="A1234" s="135" t="s">
        <v>137</v>
      </c>
      <c r="B1234" s="136"/>
      <c r="C1234" s="137">
        <v>7</v>
      </c>
      <c r="D1234" s="137">
        <v>0</v>
      </c>
      <c r="E1234" s="137">
        <v>12</v>
      </c>
      <c r="F1234" s="137">
        <v>0</v>
      </c>
      <c r="G1234" s="137">
        <v>13</v>
      </c>
      <c r="H1234" s="137">
        <v>0</v>
      </c>
      <c r="I1234" s="137">
        <v>16</v>
      </c>
      <c r="J1234" s="137">
        <v>0</v>
      </c>
      <c r="K1234" s="138">
        <f t="shared" ref="K1234:K1262" si="264">((((E1234-C1234)*60)+(F1234-D1234))/60)+((((I1234-G1234)*60)+(J1234-H1234))/60)</f>
        <v>8</v>
      </c>
      <c r="L1234" s="138">
        <f t="shared" ref="L1234:L1262" si="265">IF(K1234=0,0,IF(OR(B1234="H",B1234="OFF"),K1234,IF(B1234="",8,0)))</f>
        <v>8</v>
      </c>
      <c r="M1234" s="136">
        <f t="shared" si="262"/>
        <v>0</v>
      </c>
      <c r="N1234" s="139" t="str">
        <f t="shared" ref="N1234:N1262" si="266">IF(M1234=0,"",IF(AND(B1234="",L1234=8,M1234&lt;=1),M1234,IF(AND(M1234&gt;1,B1234=""),1,"")))</f>
        <v/>
      </c>
      <c r="O1234" s="139" t="str">
        <f t="shared" ref="O1234:O1262" si="267">IF(AND(B1234="",M1234&gt;1),M1234-N1234,IF(AND(B1234="H",M1234&lt;=5),M1234,IF(AND(B1234="OFF",M1234&lt;=7),M1234,IF(AND(B1234="H",M1234&gt;5),5,IF(AND(B1234="OFF",M1234&gt;7),7,"")))))</f>
        <v/>
      </c>
      <c r="P1234" s="139" t="str">
        <f t="shared" ref="P1234:P1262" si="268">IF(AND(B1234="OFF",M1234&gt;=8),1,IF(AND(B1234="H",M1234&gt;=6),1,""))</f>
        <v/>
      </c>
      <c r="Q1234" s="139" t="str">
        <f t="shared" ref="Q1234:Q1262" si="269">IF(AND(B1234="H",M1234&gt;=6),M1234-6,IF(AND(B1234="OFF",M1234&gt;8),M1234-8,""))</f>
        <v/>
      </c>
      <c r="R1234" s="140">
        <f t="shared" ref="R1234:R1262" si="270">(IF(N1234="",0,(N1234*$N$10)))+(IF(O1234="",0,(O1234*$O$10)))+(IF(P1234="",0,(P1234*$P$10)))+(IF(Q1234="",0,(Q1234*$Q$10)))</f>
        <v>0</v>
      </c>
      <c r="S1234" s="141">
        <v>1</v>
      </c>
      <c r="T1234" s="141" t="str">
        <f t="shared" si="263"/>
        <v/>
      </c>
    </row>
    <row r="1235" spans="1:20">
      <c r="A1235" s="135" t="s">
        <v>138</v>
      </c>
      <c r="B1235" s="136"/>
      <c r="C1235" s="137">
        <v>7</v>
      </c>
      <c r="D1235" s="137">
        <v>0</v>
      </c>
      <c r="E1235" s="137">
        <v>12</v>
      </c>
      <c r="F1235" s="137">
        <v>0</v>
      </c>
      <c r="G1235" s="137">
        <v>13</v>
      </c>
      <c r="H1235" s="137">
        <v>0</v>
      </c>
      <c r="I1235" s="137">
        <v>16</v>
      </c>
      <c r="J1235" s="137">
        <v>0</v>
      </c>
      <c r="K1235" s="138">
        <f t="shared" si="264"/>
        <v>8</v>
      </c>
      <c r="L1235" s="138">
        <f t="shared" si="265"/>
        <v>8</v>
      </c>
      <c r="M1235" s="136">
        <f t="shared" si="262"/>
        <v>0</v>
      </c>
      <c r="N1235" s="139" t="str">
        <f t="shared" si="266"/>
        <v/>
      </c>
      <c r="O1235" s="139" t="str">
        <f t="shared" si="267"/>
        <v/>
      </c>
      <c r="P1235" s="139" t="str">
        <f t="shared" si="268"/>
        <v/>
      </c>
      <c r="Q1235" s="139" t="str">
        <f t="shared" si="269"/>
        <v/>
      </c>
      <c r="R1235" s="140">
        <f t="shared" si="270"/>
        <v>0</v>
      </c>
      <c r="S1235" s="141">
        <v>1</v>
      </c>
      <c r="T1235" s="141" t="str">
        <f t="shared" si="263"/>
        <v/>
      </c>
    </row>
    <row r="1236" spans="1:20">
      <c r="A1236" s="135" t="s">
        <v>139</v>
      </c>
      <c r="B1236" s="136" t="s">
        <v>140</v>
      </c>
      <c r="C1236" s="137"/>
      <c r="D1236" s="137"/>
      <c r="E1236" s="137"/>
      <c r="F1236" s="137"/>
      <c r="G1236" s="137"/>
      <c r="H1236" s="137"/>
      <c r="I1236" s="137"/>
      <c r="J1236" s="137"/>
      <c r="K1236" s="138">
        <f t="shared" si="264"/>
        <v>0</v>
      </c>
      <c r="L1236" s="138">
        <f t="shared" si="265"/>
        <v>0</v>
      </c>
      <c r="M1236" s="136">
        <f t="shared" si="262"/>
        <v>0</v>
      </c>
      <c r="N1236" s="139" t="str">
        <f t="shared" si="266"/>
        <v/>
      </c>
      <c r="O1236" s="139">
        <f t="shared" si="267"/>
        <v>0</v>
      </c>
      <c r="P1236" s="139" t="str">
        <f t="shared" si="268"/>
        <v/>
      </c>
      <c r="Q1236" s="139" t="str">
        <f t="shared" si="269"/>
        <v/>
      </c>
      <c r="R1236" s="140">
        <f t="shared" si="270"/>
        <v>0</v>
      </c>
      <c r="S1236" s="141"/>
      <c r="T1236" s="141" t="str">
        <f t="shared" si="263"/>
        <v/>
      </c>
    </row>
    <row r="1237" spans="1:20">
      <c r="A1237" s="135" t="s">
        <v>141</v>
      </c>
      <c r="B1237" s="136" t="s">
        <v>140</v>
      </c>
      <c r="C1237" s="137"/>
      <c r="D1237" s="137"/>
      <c r="E1237" s="137"/>
      <c r="F1237" s="137"/>
      <c r="G1237" s="137"/>
      <c r="H1237" s="137"/>
      <c r="I1237" s="137"/>
      <c r="J1237" s="137"/>
      <c r="K1237" s="138">
        <f t="shared" si="264"/>
        <v>0</v>
      </c>
      <c r="L1237" s="138">
        <f t="shared" si="265"/>
        <v>0</v>
      </c>
      <c r="M1237" s="136">
        <f t="shared" si="262"/>
        <v>0</v>
      </c>
      <c r="N1237" s="139" t="str">
        <f t="shared" si="266"/>
        <v/>
      </c>
      <c r="O1237" s="139">
        <f t="shared" si="267"/>
        <v>0</v>
      </c>
      <c r="P1237" s="139" t="str">
        <f t="shared" si="268"/>
        <v/>
      </c>
      <c r="Q1237" s="139" t="str">
        <f t="shared" si="269"/>
        <v/>
      </c>
      <c r="R1237" s="140">
        <f t="shared" si="270"/>
        <v>0</v>
      </c>
      <c r="S1237" s="141"/>
      <c r="T1237" s="141" t="str">
        <f t="shared" si="263"/>
        <v/>
      </c>
    </row>
    <row r="1238" spans="1:20">
      <c r="A1238" s="135" t="s">
        <v>142</v>
      </c>
      <c r="B1238" s="136" t="s">
        <v>140</v>
      </c>
      <c r="C1238" s="137"/>
      <c r="D1238" s="137"/>
      <c r="E1238" s="137"/>
      <c r="F1238" s="137"/>
      <c r="G1238" s="137"/>
      <c r="H1238" s="137"/>
      <c r="I1238" s="137"/>
      <c r="J1238" s="137"/>
      <c r="K1238" s="138">
        <f t="shared" si="264"/>
        <v>0</v>
      </c>
      <c r="L1238" s="138">
        <f t="shared" si="265"/>
        <v>0</v>
      </c>
      <c r="M1238" s="136">
        <f t="shared" si="262"/>
        <v>0</v>
      </c>
      <c r="N1238" s="139" t="str">
        <f t="shared" si="266"/>
        <v/>
      </c>
      <c r="O1238" s="139">
        <f t="shared" si="267"/>
        <v>0</v>
      </c>
      <c r="P1238" s="139" t="str">
        <f t="shared" si="268"/>
        <v/>
      </c>
      <c r="Q1238" s="139" t="str">
        <f t="shared" si="269"/>
        <v/>
      </c>
      <c r="R1238" s="140">
        <f t="shared" si="270"/>
        <v>0</v>
      </c>
      <c r="S1238" s="141"/>
      <c r="T1238" s="141" t="str">
        <f t="shared" si="263"/>
        <v/>
      </c>
    </row>
    <row r="1239" spans="1:20">
      <c r="A1239" s="135" t="s">
        <v>143</v>
      </c>
      <c r="B1239" s="142"/>
      <c r="C1239" s="137">
        <v>7</v>
      </c>
      <c r="D1239" s="137">
        <v>0</v>
      </c>
      <c r="E1239" s="137">
        <v>12</v>
      </c>
      <c r="F1239" s="137">
        <v>0</v>
      </c>
      <c r="G1239" s="137">
        <v>13</v>
      </c>
      <c r="H1239" s="137">
        <v>0</v>
      </c>
      <c r="I1239" s="137">
        <v>16</v>
      </c>
      <c r="J1239" s="137">
        <v>0</v>
      </c>
      <c r="K1239" s="138">
        <f t="shared" si="264"/>
        <v>8</v>
      </c>
      <c r="L1239" s="138">
        <f t="shared" si="265"/>
        <v>8</v>
      </c>
      <c r="M1239" s="136">
        <f t="shared" si="262"/>
        <v>0</v>
      </c>
      <c r="N1239" s="139" t="str">
        <f t="shared" si="266"/>
        <v/>
      </c>
      <c r="O1239" s="139" t="str">
        <f t="shared" si="267"/>
        <v/>
      </c>
      <c r="P1239" s="139" t="str">
        <f t="shared" si="268"/>
        <v/>
      </c>
      <c r="Q1239" s="139" t="str">
        <f t="shared" si="269"/>
        <v/>
      </c>
      <c r="R1239" s="140">
        <f t="shared" si="270"/>
        <v>0</v>
      </c>
      <c r="S1239" s="141">
        <v>1</v>
      </c>
      <c r="T1239" s="141" t="str">
        <f t="shared" si="263"/>
        <v/>
      </c>
    </row>
    <row r="1240" spans="1:20">
      <c r="A1240" s="135" t="s">
        <v>144</v>
      </c>
      <c r="B1240" s="136"/>
      <c r="C1240" s="137">
        <v>7</v>
      </c>
      <c r="D1240" s="137">
        <v>0</v>
      </c>
      <c r="E1240" s="137">
        <v>12</v>
      </c>
      <c r="F1240" s="137">
        <v>0</v>
      </c>
      <c r="G1240" s="137">
        <v>13</v>
      </c>
      <c r="H1240" s="137">
        <v>0</v>
      </c>
      <c r="I1240" s="137">
        <v>16</v>
      </c>
      <c r="J1240" s="137">
        <v>0</v>
      </c>
      <c r="K1240" s="138">
        <f t="shared" si="264"/>
        <v>8</v>
      </c>
      <c r="L1240" s="138">
        <f t="shared" si="265"/>
        <v>8</v>
      </c>
      <c r="M1240" s="136">
        <f t="shared" si="262"/>
        <v>0</v>
      </c>
      <c r="N1240" s="139" t="str">
        <f t="shared" si="266"/>
        <v/>
      </c>
      <c r="O1240" s="139" t="str">
        <f t="shared" si="267"/>
        <v/>
      </c>
      <c r="P1240" s="139" t="str">
        <f t="shared" si="268"/>
        <v/>
      </c>
      <c r="Q1240" s="139" t="str">
        <f t="shared" si="269"/>
        <v/>
      </c>
      <c r="R1240" s="140">
        <f t="shared" si="270"/>
        <v>0</v>
      </c>
      <c r="S1240" s="141">
        <v>1</v>
      </c>
      <c r="T1240" s="141" t="str">
        <f t="shared" si="263"/>
        <v/>
      </c>
    </row>
    <row r="1241" spans="1:20">
      <c r="A1241" s="135" t="s">
        <v>145</v>
      </c>
      <c r="B1241" s="136"/>
      <c r="C1241" s="137">
        <v>7</v>
      </c>
      <c r="D1241" s="137">
        <v>0</v>
      </c>
      <c r="E1241" s="137">
        <v>12</v>
      </c>
      <c r="F1241" s="137">
        <v>0</v>
      </c>
      <c r="G1241" s="137">
        <v>13</v>
      </c>
      <c r="H1241" s="137">
        <v>0</v>
      </c>
      <c r="I1241" s="137">
        <v>16</v>
      </c>
      <c r="J1241" s="137">
        <v>0</v>
      </c>
      <c r="K1241" s="138">
        <f t="shared" si="264"/>
        <v>8</v>
      </c>
      <c r="L1241" s="138">
        <f t="shared" si="265"/>
        <v>8</v>
      </c>
      <c r="M1241" s="136">
        <f t="shared" si="262"/>
        <v>0</v>
      </c>
      <c r="N1241" s="139" t="str">
        <f t="shared" si="266"/>
        <v/>
      </c>
      <c r="O1241" s="139" t="str">
        <f t="shared" si="267"/>
        <v/>
      </c>
      <c r="P1241" s="139" t="str">
        <f t="shared" si="268"/>
        <v/>
      </c>
      <c r="Q1241" s="139" t="str">
        <f t="shared" si="269"/>
        <v/>
      </c>
      <c r="R1241" s="140">
        <f t="shared" si="270"/>
        <v>0</v>
      </c>
      <c r="S1241" s="141">
        <v>1</v>
      </c>
      <c r="T1241" s="141" t="str">
        <f t="shared" si="263"/>
        <v/>
      </c>
    </row>
    <row r="1242" spans="1:20">
      <c r="A1242" s="135" t="s">
        <v>146</v>
      </c>
      <c r="B1242" s="136"/>
      <c r="C1242" s="137">
        <v>7</v>
      </c>
      <c r="D1242" s="137">
        <v>0</v>
      </c>
      <c r="E1242" s="137">
        <v>12</v>
      </c>
      <c r="F1242" s="137">
        <v>0</v>
      </c>
      <c r="G1242" s="137">
        <v>13</v>
      </c>
      <c r="H1242" s="137">
        <v>0</v>
      </c>
      <c r="I1242" s="137">
        <v>16</v>
      </c>
      <c r="J1242" s="137">
        <v>0</v>
      </c>
      <c r="K1242" s="138">
        <f t="shared" si="264"/>
        <v>8</v>
      </c>
      <c r="L1242" s="138">
        <f t="shared" si="265"/>
        <v>8</v>
      </c>
      <c r="M1242" s="136">
        <f t="shared" si="262"/>
        <v>0</v>
      </c>
      <c r="N1242" s="139" t="str">
        <f t="shared" si="266"/>
        <v/>
      </c>
      <c r="O1242" s="139" t="str">
        <f t="shared" si="267"/>
        <v/>
      </c>
      <c r="P1242" s="139" t="str">
        <f t="shared" si="268"/>
        <v/>
      </c>
      <c r="Q1242" s="139" t="str">
        <f t="shared" si="269"/>
        <v/>
      </c>
      <c r="R1242" s="140">
        <f t="shared" si="270"/>
        <v>0</v>
      </c>
      <c r="S1242" s="141">
        <v>1</v>
      </c>
      <c r="T1242" s="141" t="str">
        <f t="shared" si="263"/>
        <v/>
      </c>
    </row>
    <row r="1243" spans="1:20">
      <c r="A1243" s="135" t="s">
        <v>147</v>
      </c>
      <c r="B1243" s="136"/>
      <c r="C1243" s="137">
        <v>7</v>
      </c>
      <c r="D1243" s="137">
        <v>0</v>
      </c>
      <c r="E1243" s="137">
        <v>12</v>
      </c>
      <c r="F1243" s="137">
        <v>0</v>
      </c>
      <c r="G1243" s="137">
        <v>13</v>
      </c>
      <c r="H1243" s="137">
        <v>0</v>
      </c>
      <c r="I1243" s="137">
        <v>16</v>
      </c>
      <c r="J1243" s="137">
        <v>0</v>
      </c>
      <c r="K1243" s="138">
        <f t="shared" si="264"/>
        <v>8</v>
      </c>
      <c r="L1243" s="138">
        <f t="shared" si="265"/>
        <v>8</v>
      </c>
      <c r="M1243" s="136">
        <f t="shared" si="262"/>
        <v>0</v>
      </c>
      <c r="N1243" s="139" t="str">
        <f t="shared" si="266"/>
        <v/>
      </c>
      <c r="O1243" s="139" t="str">
        <f t="shared" si="267"/>
        <v/>
      </c>
      <c r="P1243" s="139" t="str">
        <f t="shared" si="268"/>
        <v/>
      </c>
      <c r="Q1243" s="139" t="str">
        <f t="shared" si="269"/>
        <v/>
      </c>
      <c r="R1243" s="140">
        <f t="shared" si="270"/>
        <v>0</v>
      </c>
      <c r="S1243" s="141">
        <v>1</v>
      </c>
      <c r="T1243" s="141" t="str">
        <f t="shared" si="263"/>
        <v/>
      </c>
    </row>
    <row r="1244" spans="1:20">
      <c r="A1244" s="135" t="s">
        <v>148</v>
      </c>
      <c r="B1244" s="136" t="s">
        <v>140</v>
      </c>
      <c r="C1244" s="137"/>
      <c r="D1244" s="137"/>
      <c r="E1244" s="137"/>
      <c r="F1244" s="137"/>
      <c r="G1244" s="137"/>
      <c r="H1244" s="137"/>
      <c r="I1244" s="137"/>
      <c r="J1244" s="137"/>
      <c r="K1244" s="138">
        <f t="shared" si="264"/>
        <v>0</v>
      </c>
      <c r="L1244" s="138">
        <f t="shared" si="265"/>
        <v>0</v>
      </c>
      <c r="M1244" s="136">
        <f t="shared" si="262"/>
        <v>0</v>
      </c>
      <c r="N1244" s="139" t="str">
        <f t="shared" si="266"/>
        <v/>
      </c>
      <c r="O1244" s="139">
        <f t="shared" si="267"/>
        <v>0</v>
      </c>
      <c r="P1244" s="139" t="str">
        <f t="shared" si="268"/>
        <v/>
      </c>
      <c r="Q1244" s="139" t="str">
        <f t="shared" si="269"/>
        <v/>
      </c>
      <c r="R1244" s="140">
        <f t="shared" si="270"/>
        <v>0</v>
      </c>
      <c r="S1244" s="141"/>
      <c r="T1244" s="141" t="str">
        <f t="shared" si="263"/>
        <v/>
      </c>
    </row>
    <row r="1245" spans="1:20">
      <c r="A1245" s="135" t="s">
        <v>149</v>
      </c>
      <c r="B1245" s="136" t="s">
        <v>140</v>
      </c>
      <c r="C1245" s="137"/>
      <c r="D1245" s="137"/>
      <c r="E1245" s="137"/>
      <c r="F1245" s="137"/>
      <c r="G1245" s="137"/>
      <c r="H1245" s="137"/>
      <c r="I1245" s="137"/>
      <c r="J1245" s="137"/>
      <c r="K1245" s="138">
        <f t="shared" si="264"/>
        <v>0</v>
      </c>
      <c r="L1245" s="138">
        <f t="shared" si="265"/>
        <v>0</v>
      </c>
      <c r="M1245" s="136">
        <f t="shared" si="262"/>
        <v>0</v>
      </c>
      <c r="N1245" s="139" t="str">
        <f t="shared" si="266"/>
        <v/>
      </c>
      <c r="O1245" s="139">
        <f t="shared" si="267"/>
        <v>0</v>
      </c>
      <c r="P1245" s="139" t="str">
        <f t="shared" si="268"/>
        <v/>
      </c>
      <c r="Q1245" s="139" t="str">
        <f t="shared" si="269"/>
        <v/>
      </c>
      <c r="R1245" s="140">
        <f t="shared" si="270"/>
        <v>0</v>
      </c>
      <c r="S1245" s="141"/>
      <c r="T1245" s="141" t="str">
        <f t="shared" si="263"/>
        <v/>
      </c>
    </row>
    <row r="1246" spans="1:20">
      <c r="A1246" s="135" t="s">
        <v>150</v>
      </c>
      <c r="B1246" s="136"/>
      <c r="C1246" s="137">
        <v>7</v>
      </c>
      <c r="D1246" s="137">
        <v>0</v>
      </c>
      <c r="E1246" s="137">
        <v>12</v>
      </c>
      <c r="F1246" s="137">
        <v>0</v>
      </c>
      <c r="G1246" s="137">
        <v>13</v>
      </c>
      <c r="H1246" s="137">
        <v>0</v>
      </c>
      <c r="I1246" s="137">
        <v>16</v>
      </c>
      <c r="J1246" s="137">
        <v>0</v>
      </c>
      <c r="K1246" s="138">
        <f t="shared" si="264"/>
        <v>8</v>
      </c>
      <c r="L1246" s="138">
        <f t="shared" si="265"/>
        <v>8</v>
      </c>
      <c r="M1246" s="136">
        <f t="shared" si="262"/>
        <v>0</v>
      </c>
      <c r="N1246" s="139" t="str">
        <f t="shared" si="266"/>
        <v/>
      </c>
      <c r="O1246" s="139" t="str">
        <f t="shared" si="267"/>
        <v/>
      </c>
      <c r="P1246" s="139" t="str">
        <f t="shared" si="268"/>
        <v/>
      </c>
      <c r="Q1246" s="139" t="str">
        <f t="shared" si="269"/>
        <v/>
      </c>
      <c r="R1246" s="140">
        <f t="shared" si="270"/>
        <v>0</v>
      </c>
      <c r="S1246" s="141">
        <v>1</v>
      </c>
      <c r="T1246" s="141" t="str">
        <f t="shared" si="263"/>
        <v/>
      </c>
    </row>
    <row r="1247" spans="1:20">
      <c r="A1247" s="135" t="s">
        <v>151</v>
      </c>
      <c r="B1247" s="136"/>
      <c r="C1247" s="137">
        <v>7</v>
      </c>
      <c r="D1247" s="137">
        <v>0</v>
      </c>
      <c r="E1247" s="137">
        <v>12</v>
      </c>
      <c r="F1247" s="137">
        <v>0</v>
      </c>
      <c r="G1247" s="137">
        <v>13</v>
      </c>
      <c r="H1247" s="137">
        <v>0</v>
      </c>
      <c r="I1247" s="137">
        <v>16</v>
      </c>
      <c r="J1247" s="137">
        <v>0</v>
      </c>
      <c r="K1247" s="138">
        <f t="shared" si="264"/>
        <v>8</v>
      </c>
      <c r="L1247" s="138">
        <f t="shared" si="265"/>
        <v>8</v>
      </c>
      <c r="M1247" s="136">
        <f t="shared" si="262"/>
        <v>0</v>
      </c>
      <c r="N1247" s="139" t="str">
        <f t="shared" si="266"/>
        <v/>
      </c>
      <c r="O1247" s="139" t="str">
        <f t="shared" si="267"/>
        <v/>
      </c>
      <c r="P1247" s="139" t="str">
        <f t="shared" si="268"/>
        <v/>
      </c>
      <c r="Q1247" s="139" t="str">
        <f t="shared" si="269"/>
        <v/>
      </c>
      <c r="R1247" s="140">
        <f t="shared" si="270"/>
        <v>0</v>
      </c>
      <c r="S1247" s="141">
        <v>1</v>
      </c>
      <c r="T1247" s="141" t="str">
        <f t="shared" si="263"/>
        <v/>
      </c>
    </row>
    <row r="1248" spans="1:20">
      <c r="A1248" s="135" t="s">
        <v>152</v>
      </c>
      <c r="B1248" s="136"/>
      <c r="C1248" s="137">
        <v>7</v>
      </c>
      <c r="D1248" s="137">
        <v>0</v>
      </c>
      <c r="E1248" s="137">
        <v>12</v>
      </c>
      <c r="F1248" s="137">
        <v>0</v>
      </c>
      <c r="G1248" s="137">
        <v>13</v>
      </c>
      <c r="H1248" s="137">
        <v>0</v>
      </c>
      <c r="I1248" s="137">
        <v>16</v>
      </c>
      <c r="J1248" s="137">
        <v>0</v>
      </c>
      <c r="K1248" s="138">
        <f t="shared" si="264"/>
        <v>8</v>
      </c>
      <c r="L1248" s="138">
        <f t="shared" si="265"/>
        <v>8</v>
      </c>
      <c r="M1248" s="136">
        <f t="shared" si="262"/>
        <v>0</v>
      </c>
      <c r="N1248" s="139" t="str">
        <f t="shared" si="266"/>
        <v/>
      </c>
      <c r="O1248" s="139" t="str">
        <f t="shared" si="267"/>
        <v/>
      </c>
      <c r="P1248" s="139" t="str">
        <f t="shared" si="268"/>
        <v/>
      </c>
      <c r="Q1248" s="139" t="str">
        <f t="shared" si="269"/>
        <v/>
      </c>
      <c r="R1248" s="140">
        <f t="shared" si="270"/>
        <v>0</v>
      </c>
      <c r="S1248" s="141">
        <v>1</v>
      </c>
      <c r="T1248" s="141" t="str">
        <f t="shared" si="263"/>
        <v/>
      </c>
    </row>
    <row r="1249" spans="1:20">
      <c r="A1249" s="135" t="s">
        <v>153</v>
      </c>
      <c r="B1249" s="136"/>
      <c r="C1249" s="137">
        <v>7</v>
      </c>
      <c r="D1249" s="137">
        <v>0</v>
      </c>
      <c r="E1249" s="137">
        <v>12</v>
      </c>
      <c r="F1249" s="137">
        <v>0</v>
      </c>
      <c r="G1249" s="137">
        <v>13</v>
      </c>
      <c r="H1249" s="137">
        <v>0</v>
      </c>
      <c r="I1249" s="137">
        <v>16</v>
      </c>
      <c r="J1249" s="137">
        <v>0</v>
      </c>
      <c r="K1249" s="138">
        <f t="shared" si="264"/>
        <v>8</v>
      </c>
      <c r="L1249" s="138">
        <f t="shared" si="265"/>
        <v>8</v>
      </c>
      <c r="M1249" s="136">
        <f t="shared" si="262"/>
        <v>0</v>
      </c>
      <c r="N1249" s="139" t="str">
        <f t="shared" si="266"/>
        <v/>
      </c>
      <c r="O1249" s="139" t="str">
        <f t="shared" si="267"/>
        <v/>
      </c>
      <c r="P1249" s="139" t="str">
        <f t="shared" si="268"/>
        <v/>
      </c>
      <c r="Q1249" s="139" t="str">
        <f t="shared" si="269"/>
        <v/>
      </c>
      <c r="R1249" s="140">
        <f t="shared" si="270"/>
        <v>0</v>
      </c>
      <c r="S1249" s="141">
        <v>1</v>
      </c>
      <c r="T1249" s="141" t="str">
        <f t="shared" si="263"/>
        <v/>
      </c>
    </row>
    <row r="1250" spans="1:20">
      <c r="A1250" s="135" t="s">
        <v>154</v>
      </c>
      <c r="B1250" s="136"/>
      <c r="C1250" s="137">
        <v>7</v>
      </c>
      <c r="D1250" s="137">
        <v>0</v>
      </c>
      <c r="E1250" s="137">
        <v>12</v>
      </c>
      <c r="F1250" s="137">
        <v>0</v>
      </c>
      <c r="G1250" s="137">
        <v>13</v>
      </c>
      <c r="H1250" s="137">
        <v>0</v>
      </c>
      <c r="I1250" s="137">
        <v>16</v>
      </c>
      <c r="J1250" s="137">
        <v>0</v>
      </c>
      <c r="K1250" s="138">
        <f t="shared" si="264"/>
        <v>8</v>
      </c>
      <c r="L1250" s="138">
        <f t="shared" si="265"/>
        <v>8</v>
      </c>
      <c r="M1250" s="136">
        <f t="shared" si="262"/>
        <v>0</v>
      </c>
      <c r="N1250" s="139" t="str">
        <f t="shared" si="266"/>
        <v/>
      </c>
      <c r="O1250" s="139" t="str">
        <f t="shared" si="267"/>
        <v/>
      </c>
      <c r="P1250" s="139" t="str">
        <f t="shared" si="268"/>
        <v/>
      </c>
      <c r="Q1250" s="139" t="str">
        <f t="shared" si="269"/>
        <v/>
      </c>
      <c r="R1250" s="140">
        <f t="shared" si="270"/>
        <v>0</v>
      </c>
      <c r="S1250" s="141">
        <v>1</v>
      </c>
      <c r="T1250" s="141" t="str">
        <f t="shared" si="263"/>
        <v/>
      </c>
    </row>
    <row r="1251" spans="1:20">
      <c r="A1251" s="135" t="s">
        <v>155</v>
      </c>
      <c r="B1251" s="136" t="s">
        <v>140</v>
      </c>
      <c r="C1251" s="137"/>
      <c r="D1251" s="137"/>
      <c r="E1251" s="137"/>
      <c r="F1251" s="137"/>
      <c r="G1251" s="137"/>
      <c r="H1251" s="137"/>
      <c r="I1251" s="137"/>
      <c r="J1251" s="137"/>
      <c r="K1251" s="138">
        <f t="shared" si="264"/>
        <v>0</v>
      </c>
      <c r="L1251" s="138">
        <f t="shared" si="265"/>
        <v>0</v>
      </c>
      <c r="M1251" s="136">
        <f t="shared" si="262"/>
        <v>0</v>
      </c>
      <c r="N1251" s="139" t="str">
        <f t="shared" si="266"/>
        <v/>
      </c>
      <c r="O1251" s="139">
        <f t="shared" si="267"/>
        <v>0</v>
      </c>
      <c r="P1251" s="139" t="str">
        <f t="shared" si="268"/>
        <v/>
      </c>
      <c r="Q1251" s="139" t="str">
        <f t="shared" si="269"/>
        <v/>
      </c>
      <c r="R1251" s="140">
        <f t="shared" si="270"/>
        <v>0</v>
      </c>
      <c r="S1251" s="141"/>
      <c r="T1251" s="141" t="str">
        <f t="shared" si="263"/>
        <v/>
      </c>
    </row>
    <row r="1252" spans="1:20">
      <c r="A1252" s="135" t="s">
        <v>156</v>
      </c>
      <c r="B1252" s="136" t="s">
        <v>140</v>
      </c>
      <c r="C1252" s="137"/>
      <c r="D1252" s="137"/>
      <c r="E1252" s="137"/>
      <c r="F1252" s="137"/>
      <c r="G1252" s="137"/>
      <c r="H1252" s="137"/>
      <c r="I1252" s="137"/>
      <c r="J1252" s="137"/>
      <c r="K1252" s="138">
        <f t="shared" si="264"/>
        <v>0</v>
      </c>
      <c r="L1252" s="138">
        <f t="shared" si="265"/>
        <v>0</v>
      </c>
      <c r="M1252" s="136">
        <f t="shared" si="262"/>
        <v>0</v>
      </c>
      <c r="N1252" s="139" t="str">
        <f t="shared" si="266"/>
        <v/>
      </c>
      <c r="O1252" s="139">
        <f t="shared" si="267"/>
        <v>0</v>
      </c>
      <c r="P1252" s="139" t="str">
        <f t="shared" si="268"/>
        <v/>
      </c>
      <c r="Q1252" s="139" t="str">
        <f t="shared" si="269"/>
        <v/>
      </c>
      <c r="R1252" s="140">
        <f t="shared" si="270"/>
        <v>0</v>
      </c>
      <c r="S1252" s="141"/>
      <c r="T1252" s="141" t="str">
        <f t="shared" si="263"/>
        <v/>
      </c>
    </row>
    <row r="1253" spans="1:20">
      <c r="A1253" s="135" t="s">
        <v>157</v>
      </c>
      <c r="B1253" s="136"/>
      <c r="C1253" s="137">
        <v>7</v>
      </c>
      <c r="D1253" s="137">
        <v>0</v>
      </c>
      <c r="E1253" s="137">
        <v>12</v>
      </c>
      <c r="F1253" s="137">
        <v>0</v>
      </c>
      <c r="G1253" s="137">
        <v>13</v>
      </c>
      <c r="H1253" s="137">
        <v>0</v>
      </c>
      <c r="I1253" s="137">
        <v>16</v>
      </c>
      <c r="J1253" s="137">
        <v>0</v>
      </c>
      <c r="K1253" s="138">
        <f t="shared" si="264"/>
        <v>8</v>
      </c>
      <c r="L1253" s="138">
        <f t="shared" si="265"/>
        <v>8</v>
      </c>
      <c r="M1253" s="136">
        <f t="shared" si="262"/>
        <v>0</v>
      </c>
      <c r="N1253" s="139" t="str">
        <f t="shared" si="266"/>
        <v/>
      </c>
      <c r="O1253" s="139" t="str">
        <f t="shared" si="267"/>
        <v/>
      </c>
      <c r="P1253" s="139" t="str">
        <f t="shared" si="268"/>
        <v/>
      </c>
      <c r="Q1253" s="139" t="str">
        <f t="shared" si="269"/>
        <v/>
      </c>
      <c r="R1253" s="140">
        <f t="shared" si="270"/>
        <v>0</v>
      </c>
      <c r="S1253" s="141">
        <v>1</v>
      </c>
      <c r="T1253" s="141" t="str">
        <f t="shared" si="263"/>
        <v/>
      </c>
    </row>
    <row r="1254" spans="1:20">
      <c r="A1254" s="135" t="s">
        <v>158</v>
      </c>
      <c r="B1254" s="136"/>
      <c r="C1254" s="137">
        <v>7</v>
      </c>
      <c r="D1254" s="137">
        <v>0</v>
      </c>
      <c r="E1254" s="137">
        <v>12</v>
      </c>
      <c r="F1254" s="137">
        <v>0</v>
      </c>
      <c r="G1254" s="137">
        <v>13</v>
      </c>
      <c r="H1254" s="137">
        <v>0</v>
      </c>
      <c r="I1254" s="137">
        <v>16</v>
      </c>
      <c r="J1254" s="137">
        <v>0</v>
      </c>
      <c r="K1254" s="138">
        <f t="shared" si="264"/>
        <v>8</v>
      </c>
      <c r="L1254" s="138">
        <f t="shared" si="265"/>
        <v>8</v>
      </c>
      <c r="M1254" s="136">
        <f t="shared" si="262"/>
        <v>0</v>
      </c>
      <c r="N1254" s="139" t="str">
        <f t="shared" si="266"/>
        <v/>
      </c>
      <c r="O1254" s="139" t="str">
        <f t="shared" si="267"/>
        <v/>
      </c>
      <c r="P1254" s="139" t="str">
        <f t="shared" si="268"/>
        <v/>
      </c>
      <c r="Q1254" s="139" t="str">
        <f t="shared" si="269"/>
        <v/>
      </c>
      <c r="R1254" s="140">
        <f t="shared" si="270"/>
        <v>0</v>
      </c>
      <c r="S1254" s="141">
        <v>1</v>
      </c>
      <c r="T1254" s="141" t="str">
        <f t="shared" si="263"/>
        <v/>
      </c>
    </row>
    <row r="1255" spans="1:20">
      <c r="A1255" s="135" t="s">
        <v>159</v>
      </c>
      <c r="B1255" s="136"/>
      <c r="C1255" s="137">
        <v>7</v>
      </c>
      <c r="D1255" s="137">
        <v>0</v>
      </c>
      <c r="E1255" s="137">
        <v>12</v>
      </c>
      <c r="F1255" s="137">
        <v>0</v>
      </c>
      <c r="G1255" s="137">
        <v>13</v>
      </c>
      <c r="H1255" s="137">
        <v>0</v>
      </c>
      <c r="I1255" s="137">
        <v>16</v>
      </c>
      <c r="J1255" s="137">
        <v>0</v>
      </c>
      <c r="K1255" s="138">
        <f t="shared" si="264"/>
        <v>8</v>
      </c>
      <c r="L1255" s="138">
        <f t="shared" si="265"/>
        <v>8</v>
      </c>
      <c r="M1255" s="136">
        <f t="shared" si="262"/>
        <v>0</v>
      </c>
      <c r="N1255" s="139" t="str">
        <f t="shared" si="266"/>
        <v/>
      </c>
      <c r="O1255" s="139" t="str">
        <f t="shared" si="267"/>
        <v/>
      </c>
      <c r="P1255" s="139" t="str">
        <f t="shared" si="268"/>
        <v/>
      </c>
      <c r="Q1255" s="139" t="str">
        <f t="shared" si="269"/>
        <v/>
      </c>
      <c r="R1255" s="140">
        <f t="shared" si="270"/>
        <v>0</v>
      </c>
      <c r="S1255" s="141">
        <v>1</v>
      </c>
      <c r="T1255" s="141" t="str">
        <f t="shared" si="263"/>
        <v/>
      </c>
    </row>
    <row r="1256" spans="1:20">
      <c r="A1256" s="135" t="s">
        <v>160</v>
      </c>
      <c r="B1256" s="136"/>
      <c r="C1256" s="137">
        <v>7</v>
      </c>
      <c r="D1256" s="137">
        <v>0</v>
      </c>
      <c r="E1256" s="137">
        <v>12</v>
      </c>
      <c r="F1256" s="137">
        <v>0</v>
      </c>
      <c r="G1256" s="137">
        <v>13</v>
      </c>
      <c r="H1256" s="137">
        <v>0</v>
      </c>
      <c r="I1256" s="137">
        <v>16</v>
      </c>
      <c r="J1256" s="137">
        <v>0</v>
      </c>
      <c r="K1256" s="138">
        <f t="shared" si="264"/>
        <v>8</v>
      </c>
      <c r="L1256" s="138">
        <f t="shared" si="265"/>
        <v>8</v>
      </c>
      <c r="M1256" s="136">
        <f t="shared" si="262"/>
        <v>0</v>
      </c>
      <c r="N1256" s="139" t="str">
        <f t="shared" si="266"/>
        <v/>
      </c>
      <c r="O1256" s="139" t="str">
        <f t="shared" si="267"/>
        <v/>
      </c>
      <c r="P1256" s="139" t="str">
        <f t="shared" si="268"/>
        <v/>
      </c>
      <c r="Q1256" s="139" t="str">
        <f t="shared" si="269"/>
        <v/>
      </c>
      <c r="R1256" s="140">
        <f t="shared" si="270"/>
        <v>0</v>
      </c>
      <c r="S1256" s="141">
        <v>1</v>
      </c>
      <c r="T1256" s="141" t="str">
        <f t="shared" si="263"/>
        <v/>
      </c>
    </row>
    <row r="1257" spans="1:20">
      <c r="A1257" s="135" t="s">
        <v>161</v>
      </c>
      <c r="B1257" s="136"/>
      <c r="C1257" s="137">
        <v>7</v>
      </c>
      <c r="D1257" s="137">
        <v>0</v>
      </c>
      <c r="E1257" s="137">
        <v>12</v>
      </c>
      <c r="F1257" s="137">
        <v>0</v>
      </c>
      <c r="G1257" s="137">
        <v>13</v>
      </c>
      <c r="H1257" s="137">
        <v>0</v>
      </c>
      <c r="I1257" s="137">
        <v>16</v>
      </c>
      <c r="J1257" s="137">
        <v>0</v>
      </c>
      <c r="K1257" s="138">
        <f t="shared" si="264"/>
        <v>8</v>
      </c>
      <c r="L1257" s="138">
        <f t="shared" si="265"/>
        <v>8</v>
      </c>
      <c r="M1257" s="136">
        <f t="shared" si="262"/>
        <v>0</v>
      </c>
      <c r="N1257" s="139" t="str">
        <f t="shared" si="266"/>
        <v/>
      </c>
      <c r="O1257" s="139" t="str">
        <f t="shared" si="267"/>
        <v/>
      </c>
      <c r="P1257" s="139" t="str">
        <f t="shared" si="268"/>
        <v/>
      </c>
      <c r="Q1257" s="139" t="str">
        <f t="shared" si="269"/>
        <v/>
      </c>
      <c r="R1257" s="140">
        <f t="shared" si="270"/>
        <v>0</v>
      </c>
      <c r="S1257" s="141">
        <v>1</v>
      </c>
      <c r="T1257" s="141" t="str">
        <f t="shared" si="263"/>
        <v/>
      </c>
    </row>
    <row r="1258" spans="1:20" s="168" customFormat="1">
      <c r="A1258" s="160" t="s">
        <v>162</v>
      </c>
      <c r="B1258" s="161" t="s">
        <v>140</v>
      </c>
      <c r="C1258" s="162">
        <v>7</v>
      </c>
      <c r="D1258" s="162">
        <v>0</v>
      </c>
      <c r="E1258" s="162">
        <v>12</v>
      </c>
      <c r="F1258" s="162">
        <v>0</v>
      </c>
      <c r="G1258" s="162">
        <v>13</v>
      </c>
      <c r="H1258" s="162">
        <v>0</v>
      </c>
      <c r="I1258" s="162">
        <v>19</v>
      </c>
      <c r="J1258" s="162">
        <v>0</v>
      </c>
      <c r="K1258" s="163">
        <f t="shared" si="264"/>
        <v>11</v>
      </c>
      <c r="L1258" s="163">
        <f t="shared" si="265"/>
        <v>11</v>
      </c>
      <c r="M1258" s="161">
        <f t="shared" si="262"/>
        <v>11</v>
      </c>
      <c r="N1258" s="164" t="str">
        <f t="shared" si="266"/>
        <v/>
      </c>
      <c r="O1258" s="164">
        <f t="shared" si="267"/>
        <v>7</v>
      </c>
      <c r="P1258" s="164">
        <f t="shared" si="268"/>
        <v>1</v>
      </c>
      <c r="Q1258" s="164">
        <f t="shared" si="269"/>
        <v>3</v>
      </c>
      <c r="R1258" s="165">
        <f t="shared" si="270"/>
        <v>29</v>
      </c>
      <c r="S1258" s="166">
        <v>1</v>
      </c>
      <c r="T1258" s="166" t="str">
        <f t="shared" si="263"/>
        <v/>
      </c>
    </row>
    <row r="1259" spans="1:20">
      <c r="A1259" s="135" t="s">
        <v>163</v>
      </c>
      <c r="B1259" s="136" t="s">
        <v>140</v>
      </c>
      <c r="C1259" s="137"/>
      <c r="D1259" s="137"/>
      <c r="E1259" s="137"/>
      <c r="F1259" s="137"/>
      <c r="G1259" s="137"/>
      <c r="H1259" s="137"/>
      <c r="I1259" s="137"/>
      <c r="J1259" s="137"/>
      <c r="K1259" s="138">
        <f t="shared" si="264"/>
        <v>0</v>
      </c>
      <c r="L1259" s="138">
        <f t="shared" si="265"/>
        <v>0</v>
      </c>
      <c r="M1259" s="136">
        <f t="shared" si="262"/>
        <v>0</v>
      </c>
      <c r="N1259" s="139" t="str">
        <f t="shared" si="266"/>
        <v/>
      </c>
      <c r="O1259" s="139">
        <f t="shared" si="267"/>
        <v>0</v>
      </c>
      <c r="P1259" s="139" t="str">
        <f t="shared" si="268"/>
        <v/>
      </c>
      <c r="Q1259" s="139" t="str">
        <f t="shared" si="269"/>
        <v/>
      </c>
      <c r="R1259" s="140">
        <f t="shared" si="270"/>
        <v>0</v>
      </c>
      <c r="S1259" s="141"/>
      <c r="T1259" s="141" t="str">
        <f t="shared" si="263"/>
        <v/>
      </c>
    </row>
    <row r="1260" spans="1:20">
      <c r="A1260" s="135" t="s">
        <v>164</v>
      </c>
      <c r="B1260" s="136"/>
      <c r="C1260" s="137">
        <v>7</v>
      </c>
      <c r="D1260" s="137">
        <v>0</v>
      </c>
      <c r="E1260" s="137">
        <v>12</v>
      </c>
      <c r="F1260" s="137">
        <v>0</v>
      </c>
      <c r="G1260" s="137">
        <v>13</v>
      </c>
      <c r="H1260" s="137">
        <v>0</v>
      </c>
      <c r="I1260" s="137">
        <v>16</v>
      </c>
      <c r="J1260" s="137">
        <v>0</v>
      </c>
      <c r="K1260" s="138">
        <f t="shared" si="264"/>
        <v>8</v>
      </c>
      <c r="L1260" s="138">
        <f t="shared" si="265"/>
        <v>8</v>
      </c>
      <c r="M1260" s="136">
        <f t="shared" si="262"/>
        <v>0</v>
      </c>
      <c r="N1260" s="139" t="str">
        <f t="shared" si="266"/>
        <v/>
      </c>
      <c r="O1260" s="139" t="str">
        <f t="shared" si="267"/>
        <v/>
      </c>
      <c r="P1260" s="139" t="str">
        <f t="shared" si="268"/>
        <v/>
      </c>
      <c r="Q1260" s="139" t="str">
        <f t="shared" si="269"/>
        <v/>
      </c>
      <c r="R1260" s="140">
        <f t="shared" si="270"/>
        <v>0</v>
      </c>
      <c r="S1260" s="141">
        <v>1</v>
      </c>
      <c r="T1260" s="141" t="str">
        <f t="shared" si="263"/>
        <v/>
      </c>
    </row>
    <row r="1261" spans="1:20">
      <c r="A1261" s="135" t="s">
        <v>165</v>
      </c>
      <c r="B1261" s="136"/>
      <c r="C1261" s="137">
        <v>7</v>
      </c>
      <c r="D1261" s="137">
        <v>0</v>
      </c>
      <c r="E1261" s="137">
        <v>12</v>
      </c>
      <c r="F1261" s="137">
        <v>0</v>
      </c>
      <c r="G1261" s="137">
        <v>13</v>
      </c>
      <c r="H1261" s="137">
        <v>0</v>
      </c>
      <c r="I1261" s="137">
        <v>16</v>
      </c>
      <c r="J1261" s="137">
        <v>0</v>
      </c>
      <c r="K1261" s="138">
        <f t="shared" si="264"/>
        <v>8</v>
      </c>
      <c r="L1261" s="138">
        <f t="shared" si="265"/>
        <v>8</v>
      </c>
      <c r="M1261" s="136">
        <f t="shared" si="262"/>
        <v>0</v>
      </c>
      <c r="N1261" s="139" t="str">
        <f t="shared" si="266"/>
        <v/>
      </c>
      <c r="O1261" s="139" t="str">
        <f t="shared" si="267"/>
        <v/>
      </c>
      <c r="P1261" s="139" t="str">
        <f t="shared" si="268"/>
        <v/>
      </c>
      <c r="Q1261" s="139" t="str">
        <f t="shared" si="269"/>
        <v/>
      </c>
      <c r="R1261" s="140">
        <f t="shared" si="270"/>
        <v>0</v>
      </c>
      <c r="S1261" s="141">
        <v>1</v>
      </c>
      <c r="T1261" s="141" t="str">
        <f t="shared" si="263"/>
        <v/>
      </c>
    </row>
    <row r="1262" spans="1:20">
      <c r="A1262" s="135" t="s">
        <v>166</v>
      </c>
      <c r="B1262" s="136"/>
      <c r="C1262" s="137"/>
      <c r="D1262" s="137"/>
      <c r="E1262" s="137"/>
      <c r="F1262" s="137"/>
      <c r="G1262" s="137"/>
      <c r="H1262" s="137"/>
      <c r="I1262" s="137"/>
      <c r="J1262" s="137"/>
      <c r="K1262" s="138">
        <f t="shared" si="264"/>
        <v>0</v>
      </c>
      <c r="L1262" s="138">
        <f t="shared" si="265"/>
        <v>0</v>
      </c>
      <c r="M1262" s="136">
        <f t="shared" si="262"/>
        <v>0</v>
      </c>
      <c r="N1262" s="139" t="str">
        <f t="shared" si="266"/>
        <v/>
      </c>
      <c r="O1262" s="139" t="str">
        <f t="shared" si="267"/>
        <v/>
      </c>
      <c r="P1262" s="139" t="str">
        <f t="shared" si="268"/>
        <v/>
      </c>
      <c r="Q1262" s="139" t="str">
        <f t="shared" si="269"/>
        <v/>
      </c>
      <c r="R1262" s="140">
        <f t="shared" si="270"/>
        <v>0</v>
      </c>
      <c r="S1262" s="141"/>
      <c r="T1262" s="141" t="str">
        <f t="shared" si="263"/>
        <v/>
      </c>
    </row>
    <row r="1263" spans="1:20" ht="16" thickBot="1">
      <c r="A1263" s="143"/>
      <c r="B1263" s="143"/>
      <c r="C1263" s="144"/>
      <c r="D1263" s="144"/>
      <c r="E1263" s="144"/>
      <c r="F1263" s="144"/>
      <c r="G1263" s="144"/>
      <c r="H1263" s="144"/>
      <c r="I1263" s="144"/>
      <c r="J1263" s="144"/>
      <c r="K1263" s="260" t="s">
        <v>167</v>
      </c>
      <c r="L1263" s="261"/>
      <c r="M1263" s="262"/>
      <c r="N1263" s="145">
        <f t="shared" ref="N1263:T1263" si="271">SUM(N1232:N1262)</f>
        <v>0</v>
      </c>
      <c r="O1263" s="145">
        <f t="shared" si="271"/>
        <v>7</v>
      </c>
      <c r="P1263" s="145">
        <f t="shared" si="271"/>
        <v>1</v>
      </c>
      <c r="Q1263" s="145">
        <f t="shared" si="271"/>
        <v>3</v>
      </c>
      <c r="R1263" s="145">
        <f t="shared" si="271"/>
        <v>29</v>
      </c>
      <c r="S1263" s="145">
        <f t="shared" si="271"/>
        <v>22</v>
      </c>
      <c r="T1263" s="145">
        <f t="shared" si="271"/>
        <v>0</v>
      </c>
    </row>
    <row r="1264" spans="1:20" ht="16" thickBot="1"/>
    <row r="1265" spans="1:20" ht="16" thickBot="1">
      <c r="A1265" s="242" t="s">
        <v>116</v>
      </c>
      <c r="B1265" s="243"/>
      <c r="C1265" s="243"/>
      <c r="D1265" s="243"/>
      <c r="E1265" s="243"/>
      <c r="F1265" s="243"/>
      <c r="G1265" s="243"/>
      <c r="H1265" s="243"/>
      <c r="I1265" s="243"/>
      <c r="J1265" s="243"/>
      <c r="K1265" s="243"/>
      <c r="L1265" s="243"/>
      <c r="M1265" s="243"/>
      <c r="N1265" s="243"/>
      <c r="O1265" s="243"/>
      <c r="P1265" s="243"/>
      <c r="Q1265" s="243"/>
      <c r="R1265" s="243"/>
      <c r="S1265" s="243"/>
      <c r="T1265" s="244"/>
    </row>
    <row r="1266" spans="1:20">
      <c r="A1266" s="245"/>
      <c r="B1266" s="246"/>
      <c r="C1266" s="113"/>
      <c r="D1266" s="113"/>
      <c r="E1266" s="113"/>
      <c r="F1266" s="114"/>
      <c r="G1266" s="114"/>
      <c r="H1266" s="114"/>
      <c r="I1266" s="114"/>
      <c r="J1266" s="114"/>
      <c r="K1266" s="114"/>
      <c r="L1266" s="114"/>
      <c r="M1266" s="113"/>
      <c r="N1266" s="114"/>
      <c r="O1266" s="114"/>
      <c r="P1266" s="114"/>
      <c r="Q1266" s="113"/>
      <c r="R1266" s="115"/>
      <c r="S1266" s="115"/>
      <c r="T1266" s="116"/>
    </row>
    <row r="1267" spans="1:20">
      <c r="A1267" s="247" t="s">
        <v>117</v>
      </c>
      <c r="B1267" s="248"/>
      <c r="C1267" s="119" t="s">
        <v>118</v>
      </c>
      <c r="D1267" s="180" t="s">
        <v>182</v>
      </c>
      <c r="E1267" s="181"/>
      <c r="F1267" s="181"/>
      <c r="G1267" s="181"/>
      <c r="H1267" s="181"/>
      <c r="I1267" s="181"/>
      <c r="J1267" s="181"/>
      <c r="K1267" s="120"/>
      <c r="L1267" s="120"/>
      <c r="M1267" s="120"/>
      <c r="N1267" s="120"/>
      <c r="O1267" s="119"/>
      <c r="P1267" s="120"/>
      <c r="R1267" s="120"/>
      <c r="S1267" s="120"/>
      <c r="T1267" s="121"/>
    </row>
    <row r="1268" spans="1:20">
      <c r="A1268" s="117" t="s">
        <v>119</v>
      </c>
      <c r="B1268" s="118"/>
      <c r="C1268" s="119" t="s">
        <v>118</v>
      </c>
      <c r="D1268" s="248"/>
      <c r="E1268" s="248"/>
      <c r="F1268" s="248"/>
      <c r="G1268" s="248"/>
      <c r="H1268" s="248"/>
      <c r="I1268" s="248"/>
      <c r="J1268" s="248"/>
      <c r="K1268" s="120"/>
      <c r="L1268" s="120"/>
      <c r="M1268" s="120" t="s">
        <v>191</v>
      </c>
      <c r="O1268" s="119"/>
      <c r="P1268" s="120"/>
      <c r="Q1268" s="120"/>
      <c r="R1268" s="120"/>
      <c r="S1268" s="122"/>
      <c r="T1268" s="121"/>
    </row>
    <row r="1269" spans="1:20">
      <c r="A1269" s="117" t="s">
        <v>120</v>
      </c>
      <c r="B1269" s="118"/>
      <c r="C1269" s="119" t="s">
        <v>118</v>
      </c>
      <c r="D1269" s="248" t="s">
        <v>81</v>
      </c>
      <c r="E1269" s="248"/>
      <c r="F1269" s="248"/>
      <c r="G1269" s="248"/>
      <c r="H1269" s="248"/>
      <c r="I1269" s="248"/>
      <c r="J1269" s="248"/>
      <c r="K1269" s="120"/>
      <c r="L1269" s="120"/>
      <c r="M1269" s="120"/>
      <c r="N1269" s="120"/>
      <c r="O1269" s="119"/>
      <c r="P1269" s="120"/>
      <c r="Q1269" s="120"/>
      <c r="R1269" s="120"/>
      <c r="S1269" s="120"/>
      <c r="T1269" s="121"/>
    </row>
    <row r="1270" spans="1:20">
      <c r="A1270" s="123" t="s">
        <v>121</v>
      </c>
      <c r="B1270" s="124"/>
      <c r="C1270" s="125" t="s">
        <v>118</v>
      </c>
      <c r="D1270" s="250"/>
      <c r="E1270" s="250"/>
      <c r="F1270" s="250"/>
      <c r="G1270" s="250"/>
      <c r="H1270" s="250"/>
      <c r="I1270" s="250"/>
      <c r="J1270" s="250"/>
      <c r="K1270" s="124"/>
      <c r="L1270" s="124"/>
      <c r="M1270" s="124"/>
      <c r="N1270" s="124"/>
      <c r="O1270" s="124"/>
      <c r="P1270" s="124"/>
      <c r="Q1270" s="124"/>
      <c r="R1270" s="124"/>
      <c r="S1270" s="124"/>
      <c r="T1270" s="126"/>
    </row>
    <row r="1271" spans="1:20" ht="16" thickBot="1">
      <c r="A1271" s="127"/>
      <c r="B1271" s="128"/>
      <c r="C1271" s="129"/>
      <c r="D1271" s="129"/>
      <c r="E1271" s="129"/>
      <c r="F1271" s="129"/>
      <c r="G1271" s="129"/>
      <c r="H1271" s="129"/>
      <c r="I1271" s="129"/>
      <c r="J1271" s="129"/>
      <c r="K1271" s="129"/>
      <c r="L1271" s="129"/>
      <c r="M1271" s="128"/>
      <c r="N1271" s="129"/>
      <c r="O1271" s="129"/>
      <c r="P1271" s="129"/>
      <c r="Q1271" s="129"/>
      <c r="R1271" s="129"/>
      <c r="S1271" s="129"/>
      <c r="T1271" s="130"/>
    </row>
    <row r="1272" spans="1:20">
      <c r="A1272" s="251" t="s">
        <v>122</v>
      </c>
      <c r="B1272" s="253" t="s">
        <v>123</v>
      </c>
      <c r="C1272" s="255" t="s">
        <v>124</v>
      </c>
      <c r="D1272" s="256"/>
      <c r="E1272" s="256"/>
      <c r="F1272" s="257"/>
      <c r="G1272" s="255" t="s">
        <v>125</v>
      </c>
      <c r="H1272" s="256"/>
      <c r="I1272" s="256"/>
      <c r="J1272" s="257"/>
      <c r="K1272" s="253" t="s">
        <v>126</v>
      </c>
      <c r="L1272" s="253" t="s">
        <v>127</v>
      </c>
      <c r="M1272" s="264" t="s">
        <v>128</v>
      </c>
      <c r="N1272" s="266" t="s">
        <v>129</v>
      </c>
      <c r="O1272" s="256"/>
      <c r="P1272" s="256"/>
      <c r="Q1272" s="267"/>
      <c r="R1272" s="268" t="s">
        <v>130</v>
      </c>
      <c r="S1272" s="131" t="s">
        <v>172</v>
      </c>
      <c r="T1272" s="268" t="s">
        <v>132</v>
      </c>
    </row>
    <row r="1273" spans="1:20" ht="16" thickBot="1">
      <c r="A1273" s="252"/>
      <c r="B1273" s="254"/>
      <c r="C1273" s="258" t="s">
        <v>133</v>
      </c>
      <c r="D1273" s="259"/>
      <c r="E1273" s="258" t="s">
        <v>134</v>
      </c>
      <c r="F1273" s="259"/>
      <c r="G1273" s="258" t="s">
        <v>133</v>
      </c>
      <c r="H1273" s="259"/>
      <c r="I1273" s="258" t="s">
        <v>134</v>
      </c>
      <c r="J1273" s="259"/>
      <c r="K1273" s="254"/>
      <c r="L1273" s="254"/>
      <c r="M1273" s="265"/>
      <c r="N1273" s="132">
        <v>1.5</v>
      </c>
      <c r="O1273" s="133">
        <v>2</v>
      </c>
      <c r="P1273" s="133">
        <v>3</v>
      </c>
      <c r="Q1273" s="134">
        <v>4</v>
      </c>
      <c r="R1273" s="269"/>
      <c r="S1273" s="156">
        <v>15000</v>
      </c>
      <c r="T1273" s="269"/>
    </row>
    <row r="1274" spans="1:20">
      <c r="A1274" s="135" t="s">
        <v>135</v>
      </c>
      <c r="B1274" s="136"/>
      <c r="C1274" s="137">
        <v>8</v>
      </c>
      <c r="D1274" s="137">
        <v>0</v>
      </c>
      <c r="E1274" s="137">
        <v>12</v>
      </c>
      <c r="F1274" s="137">
        <v>0</v>
      </c>
      <c r="G1274" s="137">
        <v>13</v>
      </c>
      <c r="H1274" s="137">
        <v>0</v>
      </c>
      <c r="I1274" s="137">
        <v>17</v>
      </c>
      <c r="J1274" s="137">
        <v>0</v>
      </c>
      <c r="K1274" s="138">
        <f>((((E1274-C1274)*60)+(F1274-D1274))/60)+((((I1274-G1274)*60)+(J1274-H1274))/60)</f>
        <v>8</v>
      </c>
      <c r="L1274" s="138">
        <f>IF(K1274=0,0,IF(OR(B1274="H",B1274="OFF"),K1274,IF(B1274="",8,0)))</f>
        <v>8</v>
      </c>
      <c r="M1274" s="136">
        <f>IF(AND(B1274="",K1274&lt;=8),0,IF(AND(B1274="",K1274&gt;8),K1274-L1274,IF(OR(B1274="H",B1274="OFF"),L1274,0)))</f>
        <v>0</v>
      </c>
      <c r="N1274" s="139" t="str">
        <f>IF(M1274=0,"",IF(AND(B1274="",L1274=8,M1274&lt;=1),M1274,IF(AND(M1274&gt;1,B1274=""),1,"")))</f>
        <v/>
      </c>
      <c r="O1274" s="139" t="str">
        <f>IF(AND(B1274="",M1274&gt;1),M1274-N1274,IF(AND(B1274="H",M1274&lt;=5),M1274,IF(AND(B1274="OFF",M1274&lt;=7),M1274,IF(AND(B1274="H",M1274&gt;5),5,IF(AND(B1274="OFF",M1274&gt;7),7,"")))))</f>
        <v/>
      </c>
      <c r="P1274" s="139" t="str">
        <f>IF(AND(B1274="OFF",M1274&gt;=8),1,IF(AND(B1274="H",M1274&gt;=6),1,""))</f>
        <v/>
      </c>
      <c r="Q1274" s="139" t="str">
        <f>IF(AND(B1274="H",M1274&gt;=6),M1274-6,IF(AND(B1274="OFF",M1274&gt;8),M1274-8,""))</f>
        <v/>
      </c>
      <c r="R1274" s="140">
        <f>(IF(N1274="",0,(N1274*$N$10)))+(IF(O1274="",0,(O1274*$O$10)))+(IF(P1274="",0,(P1274*$P$10)))+(IF(Q1274="",0,(Q1274*$Q$10)))</f>
        <v>0</v>
      </c>
      <c r="S1274" s="141">
        <v>1</v>
      </c>
      <c r="T1274" s="141" t="str">
        <f>IF(I1274&gt;28,1,"")</f>
        <v/>
      </c>
    </row>
    <row r="1275" spans="1:20">
      <c r="A1275" s="135" t="s">
        <v>136</v>
      </c>
      <c r="B1275" s="142"/>
      <c r="C1275" s="137">
        <v>8</v>
      </c>
      <c r="D1275" s="137">
        <v>0</v>
      </c>
      <c r="E1275" s="137">
        <v>12</v>
      </c>
      <c r="F1275" s="137">
        <v>0</v>
      </c>
      <c r="G1275" s="137">
        <v>13</v>
      </c>
      <c r="H1275" s="137">
        <v>0</v>
      </c>
      <c r="I1275" s="137">
        <v>17</v>
      </c>
      <c r="J1275" s="137">
        <v>0</v>
      </c>
      <c r="K1275" s="138">
        <f>((((E1275-C1275)*60)+(F1275-D1275))/60)+((((I1275-G1275)*60)+(J1275-H1275))/60)</f>
        <v>8</v>
      </c>
      <c r="L1275" s="138">
        <f t="shared" ref="L1275:L1304" si="272">IF(K1275=0,0,IF(OR(B1275="H",B1275="OFF"),K1275,IF(B1275="",8,0)))</f>
        <v>8</v>
      </c>
      <c r="M1275" s="136">
        <f t="shared" ref="M1275:M1304" si="273">IF(AND(B1275="",K1275&lt;=8),0,IF(AND(B1275="",K1275&gt;8),K1275-L1275,IF(OR(B1275="H",B1275="OFF"),L1275,0)))</f>
        <v>0</v>
      </c>
      <c r="N1275" s="139" t="str">
        <f>IF(M1275=0,"",IF(AND(B1275="",L1275=8,M1275&lt;=1),M1275,IF(AND(M1275&gt;1,B1275=""),1,"")))</f>
        <v/>
      </c>
      <c r="O1275" s="139" t="str">
        <f>IF(AND(B1275="",M1275&gt;1),M1275-N1275,IF(AND(B1275="H",M1275&lt;=5),M1275,IF(AND(B1275="OFF",M1275&lt;=7),M1275,IF(AND(B1275="H",M1275&gt;5),5,IF(AND(B1275="OFF",M1275&gt;7),7,"")))))</f>
        <v/>
      </c>
      <c r="P1275" s="139" t="str">
        <f>IF(AND(B1275="OFF",M1275&gt;=8),1,IF(AND(B1275="H",M1275&gt;=6),1,""))</f>
        <v/>
      </c>
      <c r="Q1275" s="139" t="str">
        <f>IF(AND(B1275="H",M1275&gt;=6),M1275-6,IF(AND(B1275="OFF",M1275&gt;8),M1275-8,""))</f>
        <v/>
      </c>
      <c r="R1275" s="140">
        <f>(IF(N1275="",0,(N1275*$N$10)))+(IF(O1275="",0,(O1275*$O$10)))+(IF(P1275="",0,(P1275*$P$10)))+(IF(Q1275="",0,(Q1275*$Q$10)))</f>
        <v>0</v>
      </c>
      <c r="S1275" s="141">
        <v>1</v>
      </c>
      <c r="T1275" s="141" t="str">
        <f t="shared" ref="T1275:T1304" si="274">IF(I1275&gt;28,1,"")</f>
        <v/>
      </c>
    </row>
    <row r="1276" spans="1:20" s="168" customFormat="1">
      <c r="A1276" s="160" t="s">
        <v>137</v>
      </c>
      <c r="B1276" s="161" t="s">
        <v>140</v>
      </c>
      <c r="C1276" s="162">
        <v>8</v>
      </c>
      <c r="D1276" s="162">
        <v>0</v>
      </c>
      <c r="E1276" s="162">
        <v>12</v>
      </c>
      <c r="F1276" s="162">
        <v>0</v>
      </c>
      <c r="G1276" s="162">
        <v>13</v>
      </c>
      <c r="H1276" s="162">
        <v>0</v>
      </c>
      <c r="I1276" s="162">
        <v>17</v>
      </c>
      <c r="J1276" s="162">
        <v>0</v>
      </c>
      <c r="K1276" s="163">
        <f t="shared" ref="K1276:K1304" si="275">((((E1276-C1276)*60)+(F1276-D1276))/60)+((((I1276-G1276)*60)+(J1276-H1276))/60)</f>
        <v>8</v>
      </c>
      <c r="L1276" s="163">
        <f t="shared" si="272"/>
        <v>8</v>
      </c>
      <c r="M1276" s="161">
        <f t="shared" si="273"/>
        <v>8</v>
      </c>
      <c r="N1276" s="164" t="str">
        <f t="shared" ref="N1276:N1304" si="276">IF(M1276=0,"",IF(AND(B1276="",L1276=8,M1276&lt;=1),M1276,IF(AND(M1276&gt;1,B1276=""),1,"")))</f>
        <v/>
      </c>
      <c r="O1276" s="164">
        <f t="shared" ref="O1276:O1304" si="277">IF(AND(B1276="",M1276&gt;1),M1276-N1276,IF(AND(B1276="H",M1276&lt;=5),M1276,IF(AND(B1276="OFF",M1276&lt;=7),M1276,IF(AND(B1276="H",M1276&gt;5),5,IF(AND(B1276="OFF",M1276&gt;7),7,"")))))</f>
        <v>7</v>
      </c>
      <c r="P1276" s="164">
        <f t="shared" ref="P1276:P1304" si="278">IF(AND(B1276="OFF",M1276&gt;=8),1,IF(AND(B1276="H",M1276&gt;=6),1,""))</f>
        <v>1</v>
      </c>
      <c r="Q1276" s="164" t="str">
        <f t="shared" ref="Q1276:Q1304" si="279">IF(AND(B1276="H",M1276&gt;=6),M1276-6,IF(AND(B1276="OFF",M1276&gt;8),M1276-8,""))</f>
        <v/>
      </c>
      <c r="R1276" s="165">
        <f t="shared" ref="R1276:R1304" si="280">(IF(N1276="",0,(N1276*$N$10)))+(IF(O1276="",0,(O1276*$O$10)))+(IF(P1276="",0,(P1276*$P$10)))+(IF(Q1276="",0,(Q1276*$Q$10)))</f>
        <v>17</v>
      </c>
      <c r="S1276" s="166">
        <v>1</v>
      </c>
      <c r="T1276" s="166" t="str">
        <f t="shared" si="274"/>
        <v/>
      </c>
    </row>
    <row r="1277" spans="1:20">
      <c r="A1277" s="135" t="s">
        <v>138</v>
      </c>
      <c r="B1277" s="136"/>
      <c r="C1277" s="137">
        <v>8</v>
      </c>
      <c r="D1277" s="137">
        <v>0</v>
      </c>
      <c r="E1277" s="137">
        <v>12</v>
      </c>
      <c r="F1277" s="137">
        <v>0</v>
      </c>
      <c r="G1277" s="137">
        <v>13</v>
      </c>
      <c r="H1277" s="137">
        <v>0</v>
      </c>
      <c r="I1277" s="137">
        <v>17</v>
      </c>
      <c r="J1277" s="137">
        <v>0</v>
      </c>
      <c r="K1277" s="138">
        <f t="shared" si="275"/>
        <v>8</v>
      </c>
      <c r="L1277" s="138">
        <f t="shared" si="272"/>
        <v>8</v>
      </c>
      <c r="M1277" s="136">
        <f t="shared" si="273"/>
        <v>0</v>
      </c>
      <c r="N1277" s="139" t="str">
        <f t="shared" si="276"/>
        <v/>
      </c>
      <c r="O1277" s="139" t="str">
        <f t="shared" si="277"/>
        <v/>
      </c>
      <c r="P1277" s="139" t="str">
        <f t="shared" si="278"/>
        <v/>
      </c>
      <c r="Q1277" s="139" t="str">
        <f t="shared" si="279"/>
        <v/>
      </c>
      <c r="R1277" s="140">
        <f t="shared" si="280"/>
        <v>0</v>
      </c>
      <c r="S1277" s="141">
        <v>1</v>
      </c>
      <c r="T1277" s="141" t="str">
        <f t="shared" si="274"/>
        <v/>
      </c>
    </row>
    <row r="1278" spans="1:20">
      <c r="A1278" s="135" t="s">
        <v>139</v>
      </c>
      <c r="B1278" s="136" t="s">
        <v>140</v>
      </c>
      <c r="C1278" s="137"/>
      <c r="D1278" s="137"/>
      <c r="E1278" s="137"/>
      <c r="F1278" s="137"/>
      <c r="G1278" s="137"/>
      <c r="H1278" s="137"/>
      <c r="I1278" s="137"/>
      <c r="J1278" s="137"/>
      <c r="K1278" s="138">
        <f t="shared" si="275"/>
        <v>0</v>
      </c>
      <c r="L1278" s="138">
        <f t="shared" si="272"/>
        <v>0</v>
      </c>
      <c r="M1278" s="136">
        <f t="shared" si="273"/>
        <v>0</v>
      </c>
      <c r="N1278" s="139" t="str">
        <f t="shared" si="276"/>
        <v/>
      </c>
      <c r="O1278" s="139">
        <f t="shared" si="277"/>
        <v>0</v>
      </c>
      <c r="P1278" s="139" t="str">
        <f t="shared" si="278"/>
        <v/>
      </c>
      <c r="Q1278" s="139" t="str">
        <f t="shared" si="279"/>
        <v/>
      </c>
      <c r="R1278" s="140">
        <f t="shared" si="280"/>
        <v>0</v>
      </c>
      <c r="S1278" s="141"/>
      <c r="T1278" s="141" t="str">
        <f t="shared" si="274"/>
        <v/>
      </c>
    </row>
    <row r="1279" spans="1:20">
      <c r="A1279" s="135" t="s">
        <v>141</v>
      </c>
      <c r="B1279" s="142"/>
      <c r="C1279" s="137">
        <v>8</v>
      </c>
      <c r="D1279" s="137">
        <v>0</v>
      </c>
      <c r="E1279" s="137">
        <v>12</v>
      </c>
      <c r="F1279" s="137">
        <v>0</v>
      </c>
      <c r="G1279" s="137">
        <v>13</v>
      </c>
      <c r="H1279" s="137">
        <v>0</v>
      </c>
      <c r="I1279" s="137">
        <v>17</v>
      </c>
      <c r="J1279" s="137">
        <v>0</v>
      </c>
      <c r="K1279" s="138">
        <f t="shared" si="275"/>
        <v>8</v>
      </c>
      <c r="L1279" s="138">
        <f t="shared" si="272"/>
        <v>8</v>
      </c>
      <c r="M1279" s="136">
        <f t="shared" si="273"/>
        <v>0</v>
      </c>
      <c r="N1279" s="139" t="str">
        <f t="shared" si="276"/>
        <v/>
      </c>
      <c r="O1279" s="139" t="str">
        <f t="shared" si="277"/>
        <v/>
      </c>
      <c r="P1279" s="139" t="str">
        <f t="shared" si="278"/>
        <v/>
      </c>
      <c r="Q1279" s="139" t="str">
        <f t="shared" si="279"/>
        <v/>
      </c>
      <c r="R1279" s="140">
        <f t="shared" si="280"/>
        <v>0</v>
      </c>
      <c r="S1279" s="141">
        <v>1</v>
      </c>
      <c r="T1279" s="141" t="str">
        <f t="shared" si="274"/>
        <v/>
      </c>
    </row>
    <row r="1280" spans="1:20">
      <c r="A1280" s="135" t="s">
        <v>142</v>
      </c>
      <c r="B1280" s="136" t="s">
        <v>140</v>
      </c>
      <c r="C1280" s="137"/>
      <c r="D1280" s="137"/>
      <c r="E1280" s="137"/>
      <c r="F1280" s="137"/>
      <c r="G1280" s="137"/>
      <c r="H1280" s="137"/>
      <c r="I1280" s="137"/>
      <c r="J1280" s="137"/>
      <c r="K1280" s="138">
        <f t="shared" si="275"/>
        <v>0</v>
      </c>
      <c r="L1280" s="138">
        <f t="shared" si="272"/>
        <v>0</v>
      </c>
      <c r="M1280" s="136">
        <f t="shared" si="273"/>
        <v>0</v>
      </c>
      <c r="N1280" s="139" t="str">
        <f t="shared" si="276"/>
        <v/>
      </c>
      <c r="O1280" s="139">
        <f t="shared" si="277"/>
        <v>0</v>
      </c>
      <c r="P1280" s="139" t="str">
        <f t="shared" si="278"/>
        <v/>
      </c>
      <c r="Q1280" s="139" t="str">
        <f t="shared" si="279"/>
        <v/>
      </c>
      <c r="R1280" s="140">
        <f t="shared" si="280"/>
        <v>0</v>
      </c>
      <c r="S1280" s="141"/>
      <c r="T1280" s="141" t="str">
        <f t="shared" si="274"/>
        <v/>
      </c>
    </row>
    <row r="1281" spans="1:20">
      <c r="A1281" s="135" t="s">
        <v>143</v>
      </c>
      <c r="B1281" s="142"/>
      <c r="C1281" s="137">
        <v>8</v>
      </c>
      <c r="D1281" s="137">
        <v>0</v>
      </c>
      <c r="E1281" s="137">
        <v>12</v>
      </c>
      <c r="F1281" s="137">
        <v>0</v>
      </c>
      <c r="G1281" s="137">
        <v>13</v>
      </c>
      <c r="H1281" s="137">
        <v>0</v>
      </c>
      <c r="I1281" s="137">
        <v>17</v>
      </c>
      <c r="J1281" s="137">
        <v>0</v>
      </c>
      <c r="K1281" s="138">
        <f t="shared" si="275"/>
        <v>8</v>
      </c>
      <c r="L1281" s="138">
        <f t="shared" si="272"/>
        <v>8</v>
      </c>
      <c r="M1281" s="136">
        <f t="shared" si="273"/>
        <v>0</v>
      </c>
      <c r="N1281" s="139" t="str">
        <f t="shared" si="276"/>
        <v/>
      </c>
      <c r="O1281" s="139" t="str">
        <f t="shared" si="277"/>
        <v/>
      </c>
      <c r="P1281" s="139" t="str">
        <f t="shared" si="278"/>
        <v/>
      </c>
      <c r="Q1281" s="139" t="str">
        <f t="shared" si="279"/>
        <v/>
      </c>
      <c r="R1281" s="140">
        <f t="shared" si="280"/>
        <v>0</v>
      </c>
      <c r="S1281" s="141">
        <v>1</v>
      </c>
      <c r="T1281" s="141" t="str">
        <f t="shared" si="274"/>
        <v/>
      </c>
    </row>
    <row r="1282" spans="1:20">
      <c r="A1282" s="135" t="s">
        <v>144</v>
      </c>
      <c r="B1282" s="136"/>
      <c r="C1282" s="137">
        <v>8</v>
      </c>
      <c r="D1282" s="137">
        <v>0</v>
      </c>
      <c r="E1282" s="137">
        <v>12</v>
      </c>
      <c r="F1282" s="137">
        <v>0</v>
      </c>
      <c r="G1282" s="137">
        <v>13</v>
      </c>
      <c r="H1282" s="137">
        <v>0</v>
      </c>
      <c r="I1282" s="137">
        <v>17</v>
      </c>
      <c r="J1282" s="137">
        <v>0</v>
      </c>
      <c r="K1282" s="138">
        <f t="shared" si="275"/>
        <v>8</v>
      </c>
      <c r="L1282" s="138">
        <f t="shared" si="272"/>
        <v>8</v>
      </c>
      <c r="M1282" s="136">
        <f t="shared" si="273"/>
        <v>0</v>
      </c>
      <c r="N1282" s="139" t="str">
        <f t="shared" si="276"/>
        <v/>
      </c>
      <c r="O1282" s="139" t="str">
        <f t="shared" si="277"/>
        <v/>
      </c>
      <c r="P1282" s="139" t="str">
        <f t="shared" si="278"/>
        <v/>
      </c>
      <c r="Q1282" s="139" t="str">
        <f t="shared" si="279"/>
        <v/>
      </c>
      <c r="R1282" s="140">
        <f t="shared" si="280"/>
        <v>0</v>
      </c>
      <c r="S1282" s="141">
        <v>1</v>
      </c>
      <c r="T1282" s="141" t="str">
        <f t="shared" si="274"/>
        <v/>
      </c>
    </row>
    <row r="1283" spans="1:20">
      <c r="A1283" s="135" t="s">
        <v>145</v>
      </c>
      <c r="B1283" s="136" t="s">
        <v>140</v>
      </c>
      <c r="C1283" s="137"/>
      <c r="D1283" s="137"/>
      <c r="E1283" s="137"/>
      <c r="F1283" s="137"/>
      <c r="G1283" s="137"/>
      <c r="H1283" s="137"/>
      <c r="I1283" s="137"/>
      <c r="J1283" s="137"/>
      <c r="K1283" s="138">
        <f t="shared" si="275"/>
        <v>0</v>
      </c>
      <c r="L1283" s="138">
        <f t="shared" si="272"/>
        <v>0</v>
      </c>
      <c r="M1283" s="136">
        <f t="shared" si="273"/>
        <v>0</v>
      </c>
      <c r="N1283" s="139" t="str">
        <f t="shared" si="276"/>
        <v/>
      </c>
      <c r="O1283" s="139">
        <f t="shared" si="277"/>
        <v>0</v>
      </c>
      <c r="P1283" s="139" t="str">
        <f t="shared" si="278"/>
        <v/>
      </c>
      <c r="Q1283" s="139" t="str">
        <f t="shared" si="279"/>
        <v/>
      </c>
      <c r="R1283" s="140">
        <f t="shared" si="280"/>
        <v>0</v>
      </c>
      <c r="S1283" s="141"/>
      <c r="T1283" s="141" t="str">
        <f t="shared" si="274"/>
        <v/>
      </c>
    </row>
    <row r="1284" spans="1:20">
      <c r="A1284" s="135" t="s">
        <v>146</v>
      </c>
      <c r="B1284" s="136"/>
      <c r="C1284" s="137">
        <v>8</v>
      </c>
      <c r="D1284" s="137">
        <v>0</v>
      </c>
      <c r="E1284" s="137">
        <v>12</v>
      </c>
      <c r="F1284" s="137">
        <v>0</v>
      </c>
      <c r="G1284" s="137">
        <v>13</v>
      </c>
      <c r="H1284" s="137">
        <v>0</v>
      </c>
      <c r="I1284" s="137">
        <v>17</v>
      </c>
      <c r="J1284" s="137">
        <v>0</v>
      </c>
      <c r="K1284" s="138">
        <f t="shared" si="275"/>
        <v>8</v>
      </c>
      <c r="L1284" s="138">
        <f t="shared" si="272"/>
        <v>8</v>
      </c>
      <c r="M1284" s="136">
        <f t="shared" si="273"/>
        <v>0</v>
      </c>
      <c r="N1284" s="139" t="str">
        <f t="shared" si="276"/>
        <v/>
      </c>
      <c r="O1284" s="139" t="str">
        <f t="shared" si="277"/>
        <v/>
      </c>
      <c r="P1284" s="139" t="str">
        <f t="shared" si="278"/>
        <v/>
      </c>
      <c r="Q1284" s="139" t="str">
        <f t="shared" si="279"/>
        <v/>
      </c>
      <c r="R1284" s="140">
        <f t="shared" si="280"/>
        <v>0</v>
      </c>
      <c r="S1284" s="141">
        <v>1</v>
      </c>
      <c r="T1284" s="141" t="str">
        <f t="shared" si="274"/>
        <v/>
      </c>
    </row>
    <row r="1285" spans="1:20">
      <c r="A1285" s="135" t="s">
        <v>147</v>
      </c>
      <c r="B1285" s="136"/>
      <c r="C1285" s="137">
        <v>8</v>
      </c>
      <c r="D1285" s="137">
        <v>0</v>
      </c>
      <c r="E1285" s="137">
        <v>12</v>
      </c>
      <c r="F1285" s="137">
        <v>0</v>
      </c>
      <c r="G1285" s="137">
        <v>13</v>
      </c>
      <c r="H1285" s="137">
        <v>0</v>
      </c>
      <c r="I1285" s="137">
        <v>17</v>
      </c>
      <c r="J1285" s="137">
        <v>0</v>
      </c>
      <c r="K1285" s="138">
        <f t="shared" si="275"/>
        <v>8</v>
      </c>
      <c r="L1285" s="138">
        <f t="shared" si="272"/>
        <v>8</v>
      </c>
      <c r="M1285" s="136">
        <f t="shared" si="273"/>
        <v>0</v>
      </c>
      <c r="N1285" s="139" t="str">
        <f t="shared" si="276"/>
        <v/>
      </c>
      <c r="O1285" s="139" t="str">
        <f t="shared" si="277"/>
        <v/>
      </c>
      <c r="P1285" s="139" t="str">
        <f t="shared" si="278"/>
        <v/>
      </c>
      <c r="Q1285" s="139" t="str">
        <f t="shared" si="279"/>
        <v/>
      </c>
      <c r="R1285" s="140">
        <f t="shared" si="280"/>
        <v>0</v>
      </c>
      <c r="S1285" s="141">
        <v>1</v>
      </c>
      <c r="T1285" s="141" t="str">
        <f t="shared" si="274"/>
        <v/>
      </c>
    </row>
    <row r="1286" spans="1:20">
      <c r="A1286" s="135" t="s">
        <v>148</v>
      </c>
      <c r="B1286" s="136"/>
      <c r="C1286" s="137">
        <v>8</v>
      </c>
      <c r="D1286" s="137">
        <v>0</v>
      </c>
      <c r="E1286" s="137">
        <v>12</v>
      </c>
      <c r="F1286" s="137">
        <v>0</v>
      </c>
      <c r="G1286" s="137">
        <v>13</v>
      </c>
      <c r="H1286" s="137">
        <v>0</v>
      </c>
      <c r="I1286" s="137">
        <v>17</v>
      </c>
      <c r="J1286" s="137">
        <v>0</v>
      </c>
      <c r="K1286" s="138">
        <f t="shared" si="275"/>
        <v>8</v>
      </c>
      <c r="L1286" s="138">
        <f t="shared" si="272"/>
        <v>8</v>
      </c>
      <c r="M1286" s="136">
        <f t="shared" si="273"/>
        <v>0</v>
      </c>
      <c r="N1286" s="139" t="str">
        <f t="shared" si="276"/>
        <v/>
      </c>
      <c r="O1286" s="139" t="str">
        <f t="shared" si="277"/>
        <v/>
      </c>
      <c r="P1286" s="139" t="str">
        <f t="shared" si="278"/>
        <v/>
      </c>
      <c r="Q1286" s="139" t="str">
        <f t="shared" si="279"/>
        <v/>
      </c>
      <c r="R1286" s="140">
        <f t="shared" si="280"/>
        <v>0</v>
      </c>
      <c r="S1286" s="141">
        <v>1</v>
      </c>
      <c r="T1286" s="141" t="str">
        <f t="shared" si="274"/>
        <v/>
      </c>
    </row>
    <row r="1287" spans="1:20">
      <c r="A1287" s="135" t="s">
        <v>149</v>
      </c>
      <c r="B1287" s="136"/>
      <c r="C1287" s="137">
        <v>8</v>
      </c>
      <c r="D1287" s="137">
        <v>0</v>
      </c>
      <c r="E1287" s="137">
        <v>12</v>
      </c>
      <c r="F1287" s="137">
        <v>0</v>
      </c>
      <c r="G1287" s="137">
        <v>13</v>
      </c>
      <c r="H1287" s="137">
        <v>0</v>
      </c>
      <c r="I1287" s="137">
        <v>17</v>
      </c>
      <c r="J1287" s="137">
        <v>0</v>
      </c>
      <c r="K1287" s="138">
        <f t="shared" si="275"/>
        <v>8</v>
      </c>
      <c r="L1287" s="138">
        <f t="shared" si="272"/>
        <v>8</v>
      </c>
      <c r="M1287" s="136">
        <f t="shared" si="273"/>
        <v>0</v>
      </c>
      <c r="N1287" s="139" t="str">
        <f t="shared" si="276"/>
        <v/>
      </c>
      <c r="O1287" s="139" t="str">
        <f t="shared" si="277"/>
        <v/>
      </c>
      <c r="P1287" s="139" t="str">
        <f t="shared" si="278"/>
        <v/>
      </c>
      <c r="Q1287" s="139" t="str">
        <f t="shared" si="279"/>
        <v/>
      </c>
      <c r="R1287" s="140">
        <f t="shared" si="280"/>
        <v>0</v>
      </c>
      <c r="S1287" s="141">
        <v>1</v>
      </c>
      <c r="T1287" s="141" t="str">
        <f t="shared" si="274"/>
        <v/>
      </c>
    </row>
    <row r="1288" spans="1:20">
      <c r="A1288" s="135" t="s">
        <v>150</v>
      </c>
      <c r="B1288" s="142"/>
      <c r="C1288" s="137">
        <v>8</v>
      </c>
      <c r="D1288" s="137">
        <v>0</v>
      </c>
      <c r="E1288" s="137">
        <v>12</v>
      </c>
      <c r="F1288" s="137">
        <v>0</v>
      </c>
      <c r="G1288" s="137">
        <v>13</v>
      </c>
      <c r="H1288" s="137">
        <v>0</v>
      </c>
      <c r="I1288" s="137">
        <v>17</v>
      </c>
      <c r="J1288" s="137">
        <v>0</v>
      </c>
      <c r="K1288" s="138">
        <f t="shared" si="275"/>
        <v>8</v>
      </c>
      <c r="L1288" s="138">
        <f t="shared" si="272"/>
        <v>8</v>
      </c>
      <c r="M1288" s="136">
        <f t="shared" si="273"/>
        <v>0</v>
      </c>
      <c r="N1288" s="139" t="str">
        <f t="shared" si="276"/>
        <v/>
      </c>
      <c r="O1288" s="139" t="str">
        <f t="shared" si="277"/>
        <v/>
      </c>
      <c r="P1288" s="139" t="str">
        <f t="shared" si="278"/>
        <v/>
      </c>
      <c r="Q1288" s="139" t="str">
        <f t="shared" si="279"/>
        <v/>
      </c>
      <c r="R1288" s="140">
        <f t="shared" si="280"/>
        <v>0</v>
      </c>
      <c r="S1288" s="141">
        <v>1</v>
      </c>
      <c r="T1288" s="141" t="str">
        <f t="shared" si="274"/>
        <v/>
      </c>
    </row>
    <row r="1289" spans="1:20">
      <c r="A1289" s="135" t="s">
        <v>151</v>
      </c>
      <c r="B1289" s="142"/>
      <c r="C1289" s="137">
        <v>8</v>
      </c>
      <c r="D1289" s="137">
        <v>0</v>
      </c>
      <c r="E1289" s="137">
        <v>12</v>
      </c>
      <c r="F1289" s="137">
        <v>0</v>
      </c>
      <c r="G1289" s="137">
        <v>13</v>
      </c>
      <c r="H1289" s="137">
        <v>0</v>
      </c>
      <c r="I1289" s="137">
        <v>17</v>
      </c>
      <c r="J1289" s="137">
        <v>0</v>
      </c>
      <c r="K1289" s="138">
        <f t="shared" si="275"/>
        <v>8</v>
      </c>
      <c r="L1289" s="138">
        <f t="shared" si="272"/>
        <v>8</v>
      </c>
      <c r="M1289" s="136">
        <f t="shared" si="273"/>
        <v>0</v>
      </c>
      <c r="N1289" s="139" t="str">
        <f t="shared" si="276"/>
        <v/>
      </c>
      <c r="O1289" s="139" t="str">
        <f t="shared" si="277"/>
        <v/>
      </c>
      <c r="P1289" s="139" t="str">
        <f t="shared" si="278"/>
        <v/>
      </c>
      <c r="Q1289" s="139" t="str">
        <f t="shared" si="279"/>
        <v/>
      </c>
      <c r="R1289" s="140">
        <f t="shared" si="280"/>
        <v>0</v>
      </c>
      <c r="S1289" s="141">
        <v>1</v>
      </c>
      <c r="T1289" s="141" t="str">
        <f t="shared" si="274"/>
        <v/>
      </c>
    </row>
    <row r="1290" spans="1:20">
      <c r="A1290" s="135" t="s">
        <v>152</v>
      </c>
      <c r="B1290" s="136" t="s">
        <v>140</v>
      </c>
      <c r="C1290" s="137"/>
      <c r="D1290" s="137"/>
      <c r="E1290" s="137"/>
      <c r="F1290" s="137"/>
      <c r="G1290" s="137"/>
      <c r="H1290" s="137"/>
      <c r="I1290" s="137"/>
      <c r="J1290" s="137"/>
      <c r="K1290" s="138">
        <f t="shared" si="275"/>
        <v>0</v>
      </c>
      <c r="L1290" s="138">
        <f t="shared" si="272"/>
        <v>0</v>
      </c>
      <c r="M1290" s="136">
        <f t="shared" si="273"/>
        <v>0</v>
      </c>
      <c r="N1290" s="139" t="str">
        <f t="shared" si="276"/>
        <v/>
      </c>
      <c r="O1290" s="139">
        <f t="shared" si="277"/>
        <v>0</v>
      </c>
      <c r="P1290" s="139" t="str">
        <f t="shared" si="278"/>
        <v/>
      </c>
      <c r="Q1290" s="139" t="str">
        <f t="shared" si="279"/>
        <v/>
      </c>
      <c r="R1290" s="140">
        <f t="shared" si="280"/>
        <v>0</v>
      </c>
      <c r="S1290" s="141"/>
      <c r="T1290" s="141" t="str">
        <f t="shared" si="274"/>
        <v/>
      </c>
    </row>
    <row r="1291" spans="1:20">
      <c r="A1291" s="135" t="s">
        <v>153</v>
      </c>
      <c r="B1291" s="136"/>
      <c r="C1291" s="137">
        <v>8</v>
      </c>
      <c r="D1291" s="137">
        <v>0</v>
      </c>
      <c r="E1291" s="137">
        <v>12</v>
      </c>
      <c r="F1291" s="137">
        <v>0</v>
      </c>
      <c r="G1291" s="137">
        <v>13</v>
      </c>
      <c r="H1291" s="137">
        <v>0</v>
      </c>
      <c r="I1291" s="137">
        <v>17</v>
      </c>
      <c r="J1291" s="137">
        <v>0</v>
      </c>
      <c r="K1291" s="138">
        <f t="shared" si="275"/>
        <v>8</v>
      </c>
      <c r="L1291" s="138">
        <f t="shared" si="272"/>
        <v>8</v>
      </c>
      <c r="M1291" s="136">
        <f t="shared" si="273"/>
        <v>0</v>
      </c>
      <c r="N1291" s="139" t="str">
        <f t="shared" si="276"/>
        <v/>
      </c>
      <c r="O1291" s="139" t="str">
        <f t="shared" si="277"/>
        <v/>
      </c>
      <c r="P1291" s="139" t="str">
        <f t="shared" si="278"/>
        <v/>
      </c>
      <c r="Q1291" s="139" t="str">
        <f t="shared" si="279"/>
        <v/>
      </c>
      <c r="R1291" s="140">
        <f t="shared" si="280"/>
        <v>0</v>
      </c>
      <c r="S1291" s="141">
        <v>1</v>
      </c>
      <c r="T1291" s="141" t="str">
        <f t="shared" si="274"/>
        <v/>
      </c>
    </row>
    <row r="1292" spans="1:20">
      <c r="A1292" s="135" t="s">
        <v>154</v>
      </c>
      <c r="B1292" s="136"/>
      <c r="C1292" s="137">
        <v>8</v>
      </c>
      <c r="D1292" s="137">
        <v>0</v>
      </c>
      <c r="E1292" s="137">
        <v>12</v>
      </c>
      <c r="F1292" s="137">
        <v>0</v>
      </c>
      <c r="G1292" s="137">
        <v>13</v>
      </c>
      <c r="H1292" s="137">
        <v>0</v>
      </c>
      <c r="I1292" s="137">
        <v>17</v>
      </c>
      <c r="J1292" s="137">
        <v>0</v>
      </c>
      <c r="K1292" s="138">
        <f t="shared" si="275"/>
        <v>8</v>
      </c>
      <c r="L1292" s="138">
        <f t="shared" si="272"/>
        <v>8</v>
      </c>
      <c r="M1292" s="136">
        <f t="shared" si="273"/>
        <v>0</v>
      </c>
      <c r="N1292" s="139" t="str">
        <f t="shared" si="276"/>
        <v/>
      </c>
      <c r="O1292" s="139" t="str">
        <f t="shared" si="277"/>
        <v/>
      </c>
      <c r="P1292" s="139" t="str">
        <f t="shared" si="278"/>
        <v/>
      </c>
      <c r="Q1292" s="139" t="str">
        <f t="shared" si="279"/>
        <v/>
      </c>
      <c r="R1292" s="140">
        <f t="shared" si="280"/>
        <v>0</v>
      </c>
      <c r="S1292" s="141">
        <v>1</v>
      </c>
      <c r="T1292" s="141" t="str">
        <f t="shared" si="274"/>
        <v/>
      </c>
    </row>
    <row r="1293" spans="1:20">
      <c r="A1293" s="135" t="s">
        <v>155</v>
      </c>
      <c r="B1293" s="136"/>
      <c r="C1293" s="137">
        <v>8</v>
      </c>
      <c r="D1293" s="137">
        <v>0</v>
      </c>
      <c r="E1293" s="137">
        <v>12</v>
      </c>
      <c r="F1293" s="137">
        <v>0</v>
      </c>
      <c r="G1293" s="137">
        <v>13</v>
      </c>
      <c r="H1293" s="137">
        <v>0</v>
      </c>
      <c r="I1293" s="137">
        <v>17</v>
      </c>
      <c r="J1293" s="137">
        <v>0</v>
      </c>
      <c r="K1293" s="138">
        <f t="shared" si="275"/>
        <v>8</v>
      </c>
      <c r="L1293" s="138">
        <f t="shared" si="272"/>
        <v>8</v>
      </c>
      <c r="M1293" s="136">
        <f t="shared" si="273"/>
        <v>0</v>
      </c>
      <c r="N1293" s="139" t="str">
        <f t="shared" si="276"/>
        <v/>
      </c>
      <c r="O1293" s="139" t="str">
        <f t="shared" si="277"/>
        <v/>
      </c>
      <c r="P1293" s="139" t="str">
        <f t="shared" si="278"/>
        <v/>
      </c>
      <c r="Q1293" s="139" t="str">
        <f t="shared" si="279"/>
        <v/>
      </c>
      <c r="R1293" s="140">
        <f t="shared" si="280"/>
        <v>0</v>
      </c>
      <c r="S1293" s="141">
        <v>1</v>
      </c>
      <c r="T1293" s="141" t="str">
        <f t="shared" si="274"/>
        <v/>
      </c>
    </row>
    <row r="1294" spans="1:20">
      <c r="A1294" s="135" t="s">
        <v>156</v>
      </c>
      <c r="B1294" s="136"/>
      <c r="C1294" s="137">
        <v>8</v>
      </c>
      <c r="D1294" s="137">
        <v>0</v>
      </c>
      <c r="E1294" s="137">
        <v>12</v>
      </c>
      <c r="F1294" s="137">
        <v>0</v>
      </c>
      <c r="G1294" s="137">
        <v>13</v>
      </c>
      <c r="H1294" s="137">
        <v>0</v>
      </c>
      <c r="I1294" s="137">
        <v>17</v>
      </c>
      <c r="J1294" s="137">
        <v>0</v>
      </c>
      <c r="K1294" s="138">
        <f t="shared" si="275"/>
        <v>8</v>
      </c>
      <c r="L1294" s="138">
        <f t="shared" si="272"/>
        <v>8</v>
      </c>
      <c r="M1294" s="136">
        <f t="shared" si="273"/>
        <v>0</v>
      </c>
      <c r="N1294" s="139" t="str">
        <f t="shared" si="276"/>
        <v/>
      </c>
      <c r="O1294" s="139" t="str">
        <f t="shared" si="277"/>
        <v/>
      </c>
      <c r="P1294" s="139" t="str">
        <f t="shared" si="278"/>
        <v/>
      </c>
      <c r="Q1294" s="139" t="str">
        <f t="shared" si="279"/>
        <v/>
      </c>
      <c r="R1294" s="140">
        <f t="shared" si="280"/>
        <v>0</v>
      </c>
      <c r="S1294" s="141">
        <v>1</v>
      </c>
      <c r="T1294" s="141" t="str">
        <f t="shared" si="274"/>
        <v/>
      </c>
    </row>
    <row r="1295" spans="1:20">
      <c r="A1295" s="135" t="s">
        <v>157</v>
      </c>
      <c r="B1295" s="142" t="s">
        <v>168</v>
      </c>
      <c r="C1295" s="137"/>
      <c r="D1295" s="137"/>
      <c r="E1295" s="137"/>
      <c r="F1295" s="137"/>
      <c r="G1295" s="137"/>
      <c r="H1295" s="137"/>
      <c r="I1295" s="137"/>
      <c r="J1295" s="137"/>
      <c r="K1295" s="138">
        <f t="shared" si="275"/>
        <v>0</v>
      </c>
      <c r="L1295" s="138">
        <f t="shared" si="272"/>
        <v>0</v>
      </c>
      <c r="M1295" s="136">
        <f t="shared" si="273"/>
        <v>0</v>
      </c>
      <c r="N1295" s="139" t="str">
        <f t="shared" si="276"/>
        <v/>
      </c>
      <c r="O1295" s="139" t="str">
        <f t="shared" si="277"/>
        <v/>
      </c>
      <c r="P1295" s="139" t="str">
        <f t="shared" si="278"/>
        <v/>
      </c>
      <c r="Q1295" s="139" t="str">
        <f t="shared" si="279"/>
        <v/>
      </c>
      <c r="R1295" s="140">
        <f t="shared" si="280"/>
        <v>0</v>
      </c>
      <c r="S1295" s="141"/>
      <c r="T1295" s="141" t="str">
        <f t="shared" si="274"/>
        <v/>
      </c>
    </row>
    <row r="1296" spans="1:20">
      <c r="A1296" s="135" t="s">
        <v>158</v>
      </c>
      <c r="B1296" s="136" t="s">
        <v>168</v>
      </c>
      <c r="C1296" s="137"/>
      <c r="D1296" s="137"/>
      <c r="E1296" s="137"/>
      <c r="F1296" s="137"/>
      <c r="G1296" s="137"/>
      <c r="H1296" s="137"/>
      <c r="I1296" s="137"/>
      <c r="J1296" s="137"/>
      <c r="K1296" s="138">
        <f t="shared" si="275"/>
        <v>0</v>
      </c>
      <c r="L1296" s="138">
        <f t="shared" si="272"/>
        <v>0</v>
      </c>
      <c r="M1296" s="136">
        <f t="shared" si="273"/>
        <v>0</v>
      </c>
      <c r="N1296" s="139" t="str">
        <f t="shared" si="276"/>
        <v/>
      </c>
      <c r="O1296" s="139" t="str">
        <f t="shared" si="277"/>
        <v/>
      </c>
      <c r="P1296" s="139" t="str">
        <f t="shared" si="278"/>
        <v/>
      </c>
      <c r="Q1296" s="139" t="str">
        <f t="shared" si="279"/>
        <v/>
      </c>
      <c r="R1296" s="140">
        <f t="shared" si="280"/>
        <v>0</v>
      </c>
      <c r="S1296" s="141"/>
      <c r="T1296" s="141" t="str">
        <f t="shared" si="274"/>
        <v/>
      </c>
    </row>
    <row r="1297" spans="1:20">
      <c r="A1297" s="135" t="s">
        <v>159</v>
      </c>
      <c r="B1297" s="136" t="s">
        <v>140</v>
      </c>
      <c r="C1297" s="137"/>
      <c r="D1297" s="137"/>
      <c r="E1297" s="137"/>
      <c r="F1297" s="137"/>
      <c r="G1297" s="137"/>
      <c r="H1297" s="137"/>
      <c r="I1297" s="137"/>
      <c r="J1297" s="137"/>
      <c r="K1297" s="138">
        <f t="shared" si="275"/>
        <v>0</v>
      </c>
      <c r="L1297" s="138">
        <f t="shared" si="272"/>
        <v>0</v>
      </c>
      <c r="M1297" s="136">
        <f t="shared" si="273"/>
        <v>0</v>
      </c>
      <c r="N1297" s="139" t="str">
        <f t="shared" si="276"/>
        <v/>
      </c>
      <c r="O1297" s="139">
        <f t="shared" si="277"/>
        <v>0</v>
      </c>
      <c r="P1297" s="139" t="str">
        <f t="shared" si="278"/>
        <v/>
      </c>
      <c r="Q1297" s="139" t="str">
        <f t="shared" si="279"/>
        <v/>
      </c>
      <c r="R1297" s="140">
        <f t="shared" si="280"/>
        <v>0</v>
      </c>
      <c r="S1297" s="141"/>
      <c r="T1297" s="141" t="str">
        <f t="shared" si="274"/>
        <v/>
      </c>
    </row>
    <row r="1298" spans="1:20">
      <c r="A1298" s="135" t="s">
        <v>160</v>
      </c>
      <c r="B1298" s="136" t="s">
        <v>168</v>
      </c>
      <c r="C1298" s="137"/>
      <c r="D1298" s="137"/>
      <c r="E1298" s="137"/>
      <c r="F1298" s="137"/>
      <c r="G1298" s="137"/>
      <c r="H1298" s="137"/>
      <c r="I1298" s="137"/>
      <c r="J1298" s="137"/>
      <c r="K1298" s="138">
        <f t="shared" si="275"/>
        <v>0</v>
      </c>
      <c r="L1298" s="138">
        <f t="shared" si="272"/>
        <v>0</v>
      </c>
      <c r="M1298" s="136">
        <f t="shared" si="273"/>
        <v>0</v>
      </c>
      <c r="N1298" s="139" t="str">
        <f t="shared" si="276"/>
        <v/>
      </c>
      <c r="O1298" s="139" t="str">
        <f t="shared" si="277"/>
        <v/>
      </c>
      <c r="P1298" s="139" t="str">
        <f t="shared" si="278"/>
        <v/>
      </c>
      <c r="Q1298" s="139" t="str">
        <f t="shared" si="279"/>
        <v/>
      </c>
      <c r="R1298" s="140">
        <f t="shared" si="280"/>
        <v>0</v>
      </c>
      <c r="S1298" s="141"/>
      <c r="T1298" s="141" t="str">
        <f t="shared" si="274"/>
        <v/>
      </c>
    </row>
    <row r="1299" spans="1:20">
      <c r="A1299" s="135" t="s">
        <v>161</v>
      </c>
      <c r="B1299" s="136"/>
      <c r="C1299" s="137">
        <v>8</v>
      </c>
      <c r="D1299" s="137">
        <v>0</v>
      </c>
      <c r="E1299" s="137">
        <v>12</v>
      </c>
      <c r="F1299" s="137">
        <v>0</v>
      </c>
      <c r="G1299" s="137">
        <v>13</v>
      </c>
      <c r="H1299" s="137">
        <v>0</v>
      </c>
      <c r="I1299" s="137">
        <v>17</v>
      </c>
      <c r="J1299" s="137">
        <v>0</v>
      </c>
      <c r="K1299" s="138">
        <f t="shared" si="275"/>
        <v>8</v>
      </c>
      <c r="L1299" s="138">
        <f t="shared" si="272"/>
        <v>8</v>
      </c>
      <c r="M1299" s="136">
        <f t="shared" si="273"/>
        <v>0</v>
      </c>
      <c r="N1299" s="139" t="str">
        <f t="shared" si="276"/>
        <v/>
      </c>
      <c r="O1299" s="139" t="str">
        <f t="shared" si="277"/>
        <v/>
      </c>
      <c r="P1299" s="139" t="str">
        <f t="shared" si="278"/>
        <v/>
      </c>
      <c r="Q1299" s="139" t="str">
        <f t="shared" si="279"/>
        <v/>
      </c>
      <c r="R1299" s="140">
        <f t="shared" si="280"/>
        <v>0</v>
      </c>
      <c r="S1299" s="141">
        <v>1</v>
      </c>
      <c r="T1299" s="141" t="str">
        <f t="shared" si="274"/>
        <v/>
      </c>
    </row>
    <row r="1300" spans="1:20" s="168" customFormat="1">
      <c r="A1300" s="160" t="s">
        <v>162</v>
      </c>
      <c r="B1300" s="161" t="s">
        <v>140</v>
      </c>
      <c r="C1300" s="162">
        <v>8</v>
      </c>
      <c r="D1300" s="162">
        <v>0</v>
      </c>
      <c r="E1300" s="162">
        <v>12</v>
      </c>
      <c r="F1300" s="162">
        <v>0</v>
      </c>
      <c r="G1300" s="162">
        <v>13</v>
      </c>
      <c r="H1300" s="162">
        <v>0</v>
      </c>
      <c r="I1300" s="162">
        <v>17</v>
      </c>
      <c r="J1300" s="162">
        <v>0</v>
      </c>
      <c r="K1300" s="163">
        <f t="shared" si="275"/>
        <v>8</v>
      </c>
      <c r="L1300" s="163">
        <f t="shared" si="272"/>
        <v>8</v>
      </c>
      <c r="M1300" s="161">
        <f t="shared" si="273"/>
        <v>8</v>
      </c>
      <c r="N1300" s="164" t="str">
        <f t="shared" si="276"/>
        <v/>
      </c>
      <c r="O1300" s="164">
        <f t="shared" si="277"/>
        <v>7</v>
      </c>
      <c r="P1300" s="164">
        <f t="shared" si="278"/>
        <v>1</v>
      </c>
      <c r="Q1300" s="164" t="str">
        <f t="shared" si="279"/>
        <v/>
      </c>
      <c r="R1300" s="165">
        <f t="shared" si="280"/>
        <v>17</v>
      </c>
      <c r="S1300" s="166">
        <v>1</v>
      </c>
      <c r="T1300" s="166" t="str">
        <f t="shared" si="274"/>
        <v/>
      </c>
    </row>
    <row r="1301" spans="1:20">
      <c r="A1301" s="135" t="s">
        <v>163</v>
      </c>
      <c r="B1301" s="136"/>
      <c r="C1301" s="137">
        <v>8</v>
      </c>
      <c r="D1301" s="137">
        <v>0</v>
      </c>
      <c r="E1301" s="137">
        <v>12</v>
      </c>
      <c r="F1301" s="137">
        <v>0</v>
      </c>
      <c r="G1301" s="137">
        <v>13</v>
      </c>
      <c r="H1301" s="137">
        <v>0</v>
      </c>
      <c r="I1301" s="137">
        <v>17</v>
      </c>
      <c r="J1301" s="137">
        <v>0</v>
      </c>
      <c r="K1301" s="138">
        <f t="shared" si="275"/>
        <v>8</v>
      </c>
      <c r="L1301" s="138">
        <f t="shared" si="272"/>
        <v>8</v>
      </c>
      <c r="M1301" s="136">
        <f t="shared" si="273"/>
        <v>0</v>
      </c>
      <c r="N1301" s="139" t="str">
        <f t="shared" si="276"/>
        <v/>
      </c>
      <c r="O1301" s="139" t="str">
        <f t="shared" si="277"/>
        <v/>
      </c>
      <c r="P1301" s="139" t="str">
        <f t="shared" si="278"/>
        <v/>
      </c>
      <c r="Q1301" s="139" t="str">
        <f t="shared" si="279"/>
        <v/>
      </c>
      <c r="R1301" s="140">
        <f t="shared" si="280"/>
        <v>0</v>
      </c>
      <c r="S1301" s="141">
        <v>1</v>
      </c>
      <c r="T1301" s="141" t="str">
        <f t="shared" si="274"/>
        <v/>
      </c>
    </row>
    <row r="1302" spans="1:20">
      <c r="A1302" s="135" t="s">
        <v>164</v>
      </c>
      <c r="B1302" s="142"/>
      <c r="C1302" s="137">
        <v>8</v>
      </c>
      <c r="D1302" s="137">
        <v>0</v>
      </c>
      <c r="E1302" s="137">
        <v>12</v>
      </c>
      <c r="F1302" s="137">
        <v>0</v>
      </c>
      <c r="G1302" s="137">
        <v>13</v>
      </c>
      <c r="H1302" s="137">
        <v>0</v>
      </c>
      <c r="I1302" s="137">
        <v>17</v>
      </c>
      <c r="J1302" s="137">
        <v>0</v>
      </c>
      <c r="K1302" s="138">
        <f t="shared" si="275"/>
        <v>8</v>
      </c>
      <c r="L1302" s="138">
        <f t="shared" si="272"/>
        <v>8</v>
      </c>
      <c r="M1302" s="136">
        <f t="shared" si="273"/>
        <v>0</v>
      </c>
      <c r="N1302" s="139" t="str">
        <f t="shared" si="276"/>
        <v/>
      </c>
      <c r="O1302" s="139" t="str">
        <f t="shared" si="277"/>
        <v/>
      </c>
      <c r="P1302" s="139" t="str">
        <f t="shared" si="278"/>
        <v/>
      </c>
      <c r="Q1302" s="139" t="str">
        <f t="shared" si="279"/>
        <v/>
      </c>
      <c r="R1302" s="140">
        <f t="shared" si="280"/>
        <v>0</v>
      </c>
      <c r="S1302" s="141">
        <v>1</v>
      </c>
      <c r="T1302" s="141" t="str">
        <f t="shared" si="274"/>
        <v/>
      </c>
    </row>
    <row r="1303" spans="1:20">
      <c r="A1303" s="135" t="s">
        <v>165</v>
      </c>
      <c r="B1303" s="136"/>
      <c r="C1303" s="137">
        <v>8</v>
      </c>
      <c r="D1303" s="137">
        <v>0</v>
      </c>
      <c r="E1303" s="137">
        <v>12</v>
      </c>
      <c r="F1303" s="137">
        <v>0</v>
      </c>
      <c r="G1303" s="137">
        <v>13</v>
      </c>
      <c r="H1303" s="137">
        <v>0</v>
      </c>
      <c r="I1303" s="137">
        <v>17</v>
      </c>
      <c r="J1303" s="137">
        <v>0</v>
      </c>
      <c r="K1303" s="138">
        <f t="shared" si="275"/>
        <v>8</v>
      </c>
      <c r="L1303" s="138">
        <f t="shared" si="272"/>
        <v>8</v>
      </c>
      <c r="M1303" s="136">
        <f t="shared" si="273"/>
        <v>0</v>
      </c>
      <c r="N1303" s="139" t="str">
        <f t="shared" si="276"/>
        <v/>
      </c>
      <c r="O1303" s="139" t="str">
        <f t="shared" si="277"/>
        <v/>
      </c>
      <c r="P1303" s="139" t="str">
        <f t="shared" si="278"/>
        <v/>
      </c>
      <c r="Q1303" s="139" t="str">
        <f t="shared" si="279"/>
        <v/>
      </c>
      <c r="R1303" s="140">
        <f t="shared" si="280"/>
        <v>0</v>
      </c>
      <c r="S1303" s="141">
        <v>1</v>
      </c>
      <c r="T1303" s="141" t="str">
        <f t="shared" si="274"/>
        <v/>
      </c>
    </row>
    <row r="1304" spans="1:20">
      <c r="A1304" s="135" t="s">
        <v>166</v>
      </c>
      <c r="B1304" s="136"/>
      <c r="C1304" s="137"/>
      <c r="D1304" s="137"/>
      <c r="E1304" s="137"/>
      <c r="F1304" s="137"/>
      <c r="G1304" s="137"/>
      <c r="H1304" s="137"/>
      <c r="I1304" s="137"/>
      <c r="J1304" s="137"/>
      <c r="K1304" s="138">
        <f t="shared" si="275"/>
        <v>0</v>
      </c>
      <c r="L1304" s="138">
        <f t="shared" si="272"/>
        <v>0</v>
      </c>
      <c r="M1304" s="136">
        <f t="shared" si="273"/>
        <v>0</v>
      </c>
      <c r="N1304" s="139" t="str">
        <f t="shared" si="276"/>
        <v/>
      </c>
      <c r="O1304" s="139" t="str">
        <f t="shared" si="277"/>
        <v/>
      </c>
      <c r="P1304" s="139" t="str">
        <f t="shared" si="278"/>
        <v/>
      </c>
      <c r="Q1304" s="139" t="str">
        <f t="shared" si="279"/>
        <v/>
      </c>
      <c r="R1304" s="140">
        <f t="shared" si="280"/>
        <v>0</v>
      </c>
      <c r="S1304" s="141"/>
      <c r="T1304" s="141" t="str">
        <f t="shared" si="274"/>
        <v/>
      </c>
    </row>
    <row r="1305" spans="1:20" ht="16" thickBot="1">
      <c r="A1305" s="143"/>
      <c r="B1305" s="143"/>
      <c r="C1305" s="144"/>
      <c r="D1305" s="144"/>
      <c r="E1305" s="144"/>
      <c r="F1305" s="144"/>
      <c r="G1305" s="144"/>
      <c r="H1305" s="144"/>
      <c r="I1305" s="144"/>
      <c r="J1305" s="144"/>
      <c r="K1305" s="260" t="s">
        <v>167</v>
      </c>
      <c r="L1305" s="261"/>
      <c r="M1305" s="262"/>
      <c r="N1305" s="145">
        <f t="shared" ref="N1305:T1305" si="281">SUM(N1274:N1304)</f>
        <v>0</v>
      </c>
      <c r="O1305" s="145">
        <f t="shared" si="281"/>
        <v>14</v>
      </c>
      <c r="P1305" s="145">
        <f t="shared" si="281"/>
        <v>2</v>
      </c>
      <c r="Q1305" s="145">
        <f t="shared" si="281"/>
        <v>0</v>
      </c>
      <c r="R1305" s="145">
        <f t="shared" si="281"/>
        <v>34</v>
      </c>
      <c r="S1305" s="145">
        <f t="shared" si="281"/>
        <v>22</v>
      </c>
      <c r="T1305" s="145">
        <f t="shared" si="281"/>
        <v>0</v>
      </c>
    </row>
    <row r="1306" spans="1:20" ht="16" thickBot="1"/>
    <row r="1307" spans="1:20" ht="16" thickBot="1">
      <c r="A1307" s="242" t="s">
        <v>116</v>
      </c>
      <c r="B1307" s="243"/>
      <c r="C1307" s="243"/>
      <c r="D1307" s="243"/>
      <c r="E1307" s="243"/>
      <c r="F1307" s="243"/>
      <c r="G1307" s="243"/>
      <c r="H1307" s="243"/>
      <c r="I1307" s="243"/>
      <c r="J1307" s="243"/>
      <c r="K1307" s="243"/>
      <c r="L1307" s="243"/>
      <c r="M1307" s="243"/>
      <c r="N1307" s="243"/>
      <c r="O1307" s="243"/>
      <c r="P1307" s="243"/>
      <c r="Q1307" s="243"/>
      <c r="R1307" s="243"/>
      <c r="S1307" s="243"/>
      <c r="T1307" s="244"/>
    </row>
    <row r="1308" spans="1:20">
      <c r="A1308" s="245"/>
      <c r="B1308" s="246"/>
      <c r="C1308" s="113"/>
      <c r="D1308" s="113"/>
      <c r="E1308" s="113"/>
      <c r="F1308" s="114"/>
      <c r="G1308" s="114"/>
      <c r="H1308" s="114"/>
      <c r="I1308" s="114"/>
      <c r="J1308" s="114"/>
      <c r="K1308" s="114"/>
      <c r="L1308" s="114"/>
      <c r="M1308" s="113"/>
      <c r="N1308" s="114"/>
      <c r="O1308" s="114"/>
      <c r="P1308" s="114"/>
      <c r="Q1308" s="113"/>
      <c r="R1308" s="115"/>
      <c r="S1308" s="115"/>
      <c r="T1308" s="116"/>
    </row>
    <row r="1309" spans="1:20">
      <c r="A1309" s="247" t="s">
        <v>117</v>
      </c>
      <c r="B1309" s="248"/>
      <c r="C1309" s="119" t="s">
        <v>118</v>
      </c>
      <c r="D1309" s="180" t="s">
        <v>186</v>
      </c>
      <c r="E1309" s="181"/>
      <c r="F1309" s="181"/>
      <c r="G1309" s="181"/>
      <c r="H1309" s="181"/>
      <c r="I1309" s="181"/>
      <c r="J1309" s="181"/>
      <c r="K1309" s="120"/>
      <c r="L1309" s="120"/>
      <c r="M1309" s="120"/>
      <c r="N1309" s="120"/>
      <c r="O1309" s="119"/>
      <c r="P1309" s="120"/>
      <c r="R1309" s="120"/>
      <c r="S1309" s="120"/>
      <c r="T1309" s="121"/>
    </row>
    <row r="1310" spans="1:20">
      <c r="A1310" s="117" t="s">
        <v>119</v>
      </c>
      <c r="B1310" s="118"/>
      <c r="C1310" s="119" t="s">
        <v>118</v>
      </c>
      <c r="D1310" s="248"/>
      <c r="E1310" s="248"/>
      <c r="F1310" s="248"/>
      <c r="G1310" s="248"/>
      <c r="H1310" s="248"/>
      <c r="I1310" s="248"/>
      <c r="J1310" s="248"/>
      <c r="K1310" s="120"/>
      <c r="L1310" s="120"/>
      <c r="M1310" s="120" t="s">
        <v>191</v>
      </c>
      <c r="O1310" s="119"/>
      <c r="P1310" s="120"/>
      <c r="Q1310" s="120"/>
      <c r="R1310" s="120"/>
      <c r="S1310" s="122"/>
      <c r="T1310" s="121"/>
    </row>
    <row r="1311" spans="1:20">
      <c r="A1311" s="117" t="s">
        <v>120</v>
      </c>
      <c r="B1311" s="118"/>
      <c r="C1311" s="119" t="s">
        <v>118</v>
      </c>
      <c r="D1311" s="248" t="s">
        <v>187</v>
      </c>
      <c r="E1311" s="248"/>
      <c r="F1311" s="248"/>
      <c r="G1311" s="248"/>
      <c r="H1311" s="248"/>
      <c r="I1311" s="248"/>
      <c r="J1311" s="248"/>
      <c r="K1311" s="120"/>
      <c r="L1311" s="120"/>
      <c r="M1311" s="120"/>
      <c r="N1311" s="120"/>
      <c r="O1311" s="119"/>
      <c r="P1311" s="120"/>
      <c r="Q1311" s="120"/>
      <c r="R1311" s="120"/>
      <c r="S1311" s="120"/>
      <c r="T1311" s="121"/>
    </row>
    <row r="1312" spans="1:20">
      <c r="A1312" s="123" t="s">
        <v>121</v>
      </c>
      <c r="B1312" s="124"/>
      <c r="C1312" s="125" t="s">
        <v>118</v>
      </c>
      <c r="D1312" s="250"/>
      <c r="E1312" s="250"/>
      <c r="F1312" s="250"/>
      <c r="G1312" s="250"/>
      <c r="H1312" s="250"/>
      <c r="I1312" s="250"/>
      <c r="J1312" s="250"/>
      <c r="K1312" s="124"/>
      <c r="L1312" s="124"/>
      <c r="M1312" s="124"/>
      <c r="N1312" s="124"/>
      <c r="O1312" s="124"/>
      <c r="P1312" s="124"/>
      <c r="Q1312" s="124"/>
      <c r="R1312" s="124"/>
      <c r="S1312" s="124"/>
      <c r="T1312" s="126"/>
    </row>
    <row r="1313" spans="1:20" ht="16" thickBot="1">
      <c r="A1313" s="127"/>
      <c r="B1313" s="128"/>
      <c r="C1313" s="129"/>
      <c r="D1313" s="129"/>
      <c r="E1313" s="129"/>
      <c r="F1313" s="129"/>
      <c r="G1313" s="129"/>
      <c r="H1313" s="129"/>
      <c r="I1313" s="129"/>
      <c r="J1313" s="129"/>
      <c r="K1313" s="129"/>
      <c r="L1313" s="129"/>
      <c r="M1313" s="128"/>
      <c r="N1313" s="129"/>
      <c r="O1313" s="129"/>
      <c r="P1313" s="129"/>
      <c r="Q1313" s="129"/>
      <c r="R1313" s="129"/>
      <c r="S1313" s="129"/>
      <c r="T1313" s="130"/>
    </row>
    <row r="1314" spans="1:20">
      <c r="A1314" s="251" t="s">
        <v>122</v>
      </c>
      <c r="B1314" s="253" t="s">
        <v>123</v>
      </c>
      <c r="C1314" s="255" t="s">
        <v>124</v>
      </c>
      <c r="D1314" s="256"/>
      <c r="E1314" s="256"/>
      <c r="F1314" s="257"/>
      <c r="G1314" s="255" t="s">
        <v>125</v>
      </c>
      <c r="H1314" s="256"/>
      <c r="I1314" s="256"/>
      <c r="J1314" s="257"/>
      <c r="K1314" s="253" t="s">
        <v>126</v>
      </c>
      <c r="L1314" s="253" t="s">
        <v>127</v>
      </c>
      <c r="M1314" s="264" t="s">
        <v>128</v>
      </c>
      <c r="N1314" s="266" t="s">
        <v>129</v>
      </c>
      <c r="O1314" s="256"/>
      <c r="P1314" s="256"/>
      <c r="Q1314" s="267"/>
      <c r="R1314" s="268" t="s">
        <v>130</v>
      </c>
      <c r="S1314" s="131" t="s">
        <v>172</v>
      </c>
      <c r="T1314" s="268" t="s">
        <v>132</v>
      </c>
    </row>
    <row r="1315" spans="1:20" ht="16" thickBot="1">
      <c r="A1315" s="252"/>
      <c r="B1315" s="254"/>
      <c r="C1315" s="258" t="s">
        <v>133</v>
      </c>
      <c r="D1315" s="259"/>
      <c r="E1315" s="258" t="s">
        <v>134</v>
      </c>
      <c r="F1315" s="259"/>
      <c r="G1315" s="258" t="s">
        <v>133</v>
      </c>
      <c r="H1315" s="259"/>
      <c r="I1315" s="258" t="s">
        <v>134</v>
      </c>
      <c r="J1315" s="259"/>
      <c r="K1315" s="254"/>
      <c r="L1315" s="254"/>
      <c r="M1315" s="265"/>
      <c r="N1315" s="132">
        <v>1.5</v>
      </c>
      <c r="O1315" s="133">
        <v>2</v>
      </c>
      <c r="P1315" s="133">
        <v>3</v>
      </c>
      <c r="Q1315" s="134">
        <v>4</v>
      </c>
      <c r="R1315" s="269"/>
      <c r="S1315" s="156">
        <v>15000</v>
      </c>
      <c r="T1315" s="269"/>
    </row>
    <row r="1316" spans="1:20">
      <c r="A1316" s="135" t="s">
        <v>135</v>
      </c>
      <c r="B1316" s="136"/>
      <c r="C1316" s="137">
        <v>6</v>
      </c>
      <c r="D1316" s="137">
        <v>0</v>
      </c>
      <c r="E1316" s="137">
        <v>12</v>
      </c>
      <c r="F1316" s="137">
        <v>0</v>
      </c>
      <c r="G1316" s="137">
        <v>13</v>
      </c>
      <c r="H1316" s="137">
        <v>0</v>
      </c>
      <c r="I1316" s="137">
        <v>15</v>
      </c>
      <c r="J1316" s="137">
        <v>0</v>
      </c>
      <c r="K1316" s="138">
        <f>((((E1316-C1316)*60)+(F1316-D1316))/60)+((((I1316-G1316)*60)+(J1316-H1316))/60)</f>
        <v>8</v>
      </c>
      <c r="L1316" s="138">
        <f>IF(K1316=0,0,IF(OR(B1316="H",B1316="OFF"),K1316,IF(B1316="",7,0)))</f>
        <v>7</v>
      </c>
      <c r="M1316" s="136">
        <f>IF(AND(B1316="",K1316&lt;=8),0,IF(AND(B1316="",K1316&gt;8),K1316-L1316,IF(OR(B1316="H",B1316="OFF"),L1316,0)))</f>
        <v>0</v>
      </c>
      <c r="N1316" s="139" t="str">
        <f>IF(M1316=0,"",IF(AND(B1316="",L1316=8,M1316&lt;=1),M1316,IF(AND(M1316&gt;1,B1316=""),1,"")))</f>
        <v/>
      </c>
      <c r="O1316" s="139" t="str">
        <f>IF(AND(B1316="",M1316&gt;1),M1316-N1316,IF(AND(B1316="H",M1316&lt;=5),M1316,IF(AND(B1316="OFF",M1316&lt;=7),M1316,IF(AND(B1316="H",M1316&gt;5),5,IF(AND(B1316="OFF",M1316&gt;7),7,"")))))</f>
        <v/>
      </c>
      <c r="P1316" s="139" t="str">
        <f>IF(AND(B1316="OFF",M1316&gt;=8),1,IF(AND(B1316="H",M1316&gt;=6),1,""))</f>
        <v/>
      </c>
      <c r="Q1316" s="139" t="str">
        <f>IF(AND(B1316="H",M1316&gt;=6),M1316-6,IF(AND(B1316="OFF",M1316&gt;8),M1316-8,""))</f>
        <v/>
      </c>
      <c r="R1316" s="140">
        <f>(IF(N1316="",0,(N1316*$N$10)))+(IF(O1316="",0,(O1316*$O$10)))+(IF(P1316="",0,(P1316*$P$10)))+(IF(Q1316="",0,(Q1316*$Q$10)))</f>
        <v>0</v>
      </c>
      <c r="S1316" s="141">
        <v>1</v>
      </c>
      <c r="T1316" s="141" t="str">
        <f>IF(I1316&gt;28,1,"")</f>
        <v/>
      </c>
    </row>
    <row r="1317" spans="1:20">
      <c r="A1317" s="135" t="s">
        <v>136</v>
      </c>
      <c r="B1317" s="136"/>
      <c r="C1317" s="137">
        <v>6</v>
      </c>
      <c r="D1317" s="137">
        <v>0</v>
      </c>
      <c r="E1317" s="137">
        <v>12</v>
      </c>
      <c r="F1317" s="137">
        <v>0</v>
      </c>
      <c r="G1317" s="137">
        <v>13</v>
      </c>
      <c r="H1317" s="137">
        <v>0</v>
      </c>
      <c r="I1317" s="137">
        <v>15</v>
      </c>
      <c r="J1317" s="137">
        <v>0</v>
      </c>
      <c r="K1317" s="138">
        <f>((((E1317-C1317)*60)+(F1317-D1317))/60)+((((I1317-G1317)*60)+(J1317-H1317))/60)</f>
        <v>8</v>
      </c>
      <c r="L1317" s="138">
        <f t="shared" ref="L1317:L1346" si="282">IF(K1317=0,0,IF(OR(B1317="H",B1317="OFF"),K1317,IF(B1317="",7,0)))</f>
        <v>7</v>
      </c>
      <c r="M1317" s="136">
        <f t="shared" ref="M1317:M1346" si="283">IF(AND(B1317="",K1317&lt;=8),0,IF(AND(B1317="",K1317&gt;8),K1317-L1317,IF(OR(B1317="H",B1317="OFF"),L1317,0)))</f>
        <v>0</v>
      </c>
      <c r="N1317" s="139" t="str">
        <f>IF(M1317=0,"",IF(AND(B1317="",L1317=8,M1317&lt;=1),M1317,IF(AND(M1317&gt;1,B1317=""),1,"")))</f>
        <v/>
      </c>
      <c r="O1317" s="139" t="str">
        <f>IF(AND(B1317="",M1317&gt;1),M1317-N1317,IF(AND(B1317="H",M1317&lt;=5),M1317,IF(AND(B1317="OFF",M1317&lt;=7),M1317,IF(AND(B1317="H",M1317&gt;5),5,IF(AND(B1317="OFF",M1317&gt;7),7,"")))))</f>
        <v/>
      </c>
      <c r="P1317" s="139" t="str">
        <f>IF(AND(B1317="OFF",M1317&gt;=8),1,IF(AND(B1317="H",M1317&gt;=6),1,""))</f>
        <v/>
      </c>
      <c r="Q1317" s="139" t="str">
        <f>IF(AND(B1317="H",M1317&gt;=6),M1317-6,IF(AND(B1317="OFF",M1317&gt;8),M1317-8,""))</f>
        <v/>
      </c>
      <c r="R1317" s="140">
        <f>(IF(N1317="",0,(N1317*$N$10)))+(IF(O1317="",0,(O1317*$O$10)))+(IF(P1317="",0,(P1317*$P$10)))+(IF(Q1317="",0,(Q1317*$Q$10)))</f>
        <v>0</v>
      </c>
      <c r="S1317" s="141">
        <v>1</v>
      </c>
      <c r="T1317" s="141" t="str">
        <f t="shared" ref="T1317:T1346" si="284">IF(I1317&gt;28,1,"")</f>
        <v/>
      </c>
    </row>
    <row r="1318" spans="1:20">
      <c r="A1318" s="135" t="s">
        <v>137</v>
      </c>
      <c r="B1318" s="136"/>
      <c r="C1318" s="137">
        <v>6</v>
      </c>
      <c r="D1318" s="137">
        <v>0</v>
      </c>
      <c r="E1318" s="137">
        <v>12</v>
      </c>
      <c r="F1318" s="137">
        <v>0</v>
      </c>
      <c r="G1318" s="137">
        <v>13</v>
      </c>
      <c r="H1318" s="137">
        <v>0</v>
      </c>
      <c r="I1318" s="137">
        <v>15</v>
      </c>
      <c r="J1318" s="137">
        <v>0</v>
      </c>
      <c r="K1318" s="138">
        <f t="shared" ref="K1318:K1346" si="285">((((E1318-C1318)*60)+(F1318-D1318))/60)+((((I1318-G1318)*60)+(J1318-H1318))/60)</f>
        <v>8</v>
      </c>
      <c r="L1318" s="138">
        <f t="shared" si="282"/>
        <v>7</v>
      </c>
      <c r="M1318" s="136">
        <f t="shared" si="283"/>
        <v>0</v>
      </c>
      <c r="N1318" s="139" t="str">
        <f t="shared" ref="N1318:N1346" si="286">IF(M1318=0,"",IF(AND(B1318="",L1318=8,M1318&lt;=1),M1318,IF(AND(M1318&gt;1,B1318=""),1,"")))</f>
        <v/>
      </c>
      <c r="O1318" s="139" t="str">
        <f t="shared" ref="O1318:O1346" si="287">IF(AND(B1318="",M1318&gt;1),M1318-N1318,IF(AND(B1318="H",M1318&lt;=5),M1318,IF(AND(B1318="OFF",M1318&lt;=7),M1318,IF(AND(B1318="H",M1318&gt;5),5,IF(AND(B1318="OFF",M1318&gt;7),7,"")))))</f>
        <v/>
      </c>
      <c r="P1318" s="139" t="str">
        <f t="shared" ref="P1318:P1346" si="288">IF(AND(B1318="OFF",M1318&gt;=8),1,IF(AND(B1318="H",M1318&gt;=6),1,""))</f>
        <v/>
      </c>
      <c r="Q1318" s="139" t="str">
        <f t="shared" ref="Q1318:Q1346" si="289">IF(AND(B1318="H",M1318&gt;=6),M1318-6,IF(AND(B1318="OFF",M1318&gt;8),M1318-8,""))</f>
        <v/>
      </c>
      <c r="R1318" s="140">
        <f t="shared" ref="R1318:R1346" si="290">(IF(N1318="",0,(N1318*$N$10)))+(IF(O1318="",0,(O1318*$O$10)))+(IF(P1318="",0,(P1318*$P$10)))+(IF(Q1318="",0,(Q1318*$Q$10)))</f>
        <v>0</v>
      </c>
      <c r="S1318" s="141">
        <v>1</v>
      </c>
      <c r="T1318" s="141" t="str">
        <f t="shared" si="284"/>
        <v/>
      </c>
    </row>
    <row r="1319" spans="1:20" s="168" customFormat="1">
      <c r="A1319" s="160" t="s">
        <v>138</v>
      </c>
      <c r="B1319" s="161"/>
      <c r="C1319" s="162">
        <v>6</v>
      </c>
      <c r="D1319" s="162">
        <v>0</v>
      </c>
      <c r="E1319" s="162">
        <v>12</v>
      </c>
      <c r="F1319" s="162">
        <v>0</v>
      </c>
      <c r="G1319" s="162">
        <v>13</v>
      </c>
      <c r="H1319" s="162">
        <v>0</v>
      </c>
      <c r="I1319" s="162">
        <v>19</v>
      </c>
      <c r="J1319" s="162">
        <v>0</v>
      </c>
      <c r="K1319" s="163">
        <f t="shared" si="285"/>
        <v>12</v>
      </c>
      <c r="L1319" s="163">
        <f t="shared" si="282"/>
        <v>7</v>
      </c>
      <c r="M1319" s="161">
        <f t="shared" si="283"/>
        <v>5</v>
      </c>
      <c r="N1319" s="164">
        <f t="shared" si="286"/>
        <v>1</v>
      </c>
      <c r="O1319" s="164">
        <f t="shared" si="287"/>
        <v>4</v>
      </c>
      <c r="P1319" s="164" t="str">
        <f t="shared" si="288"/>
        <v/>
      </c>
      <c r="Q1319" s="164" t="str">
        <f t="shared" si="289"/>
        <v/>
      </c>
      <c r="R1319" s="165">
        <f t="shared" si="290"/>
        <v>9.5</v>
      </c>
      <c r="S1319" s="166">
        <v>1</v>
      </c>
      <c r="T1319" s="166" t="str">
        <f t="shared" si="284"/>
        <v/>
      </c>
    </row>
    <row r="1320" spans="1:20">
      <c r="A1320" s="135" t="s">
        <v>139</v>
      </c>
      <c r="B1320" s="136" t="s">
        <v>140</v>
      </c>
      <c r="C1320" s="137"/>
      <c r="D1320" s="137"/>
      <c r="E1320" s="137"/>
      <c r="F1320" s="137"/>
      <c r="G1320" s="137"/>
      <c r="H1320" s="137"/>
      <c r="I1320" s="137"/>
      <c r="J1320" s="137"/>
      <c r="K1320" s="138">
        <f t="shared" si="285"/>
        <v>0</v>
      </c>
      <c r="L1320" s="138">
        <f t="shared" si="282"/>
        <v>0</v>
      </c>
      <c r="M1320" s="136">
        <f t="shared" si="283"/>
        <v>0</v>
      </c>
      <c r="N1320" s="139" t="str">
        <f t="shared" si="286"/>
        <v/>
      </c>
      <c r="O1320" s="139">
        <f t="shared" si="287"/>
        <v>0</v>
      </c>
      <c r="P1320" s="139" t="str">
        <f t="shared" si="288"/>
        <v/>
      </c>
      <c r="Q1320" s="139" t="str">
        <f t="shared" si="289"/>
        <v/>
      </c>
      <c r="R1320" s="140">
        <f t="shared" si="290"/>
        <v>0</v>
      </c>
      <c r="S1320" s="141"/>
      <c r="T1320" s="141" t="str">
        <f t="shared" si="284"/>
        <v/>
      </c>
    </row>
    <row r="1321" spans="1:20">
      <c r="A1321" s="135" t="s">
        <v>141</v>
      </c>
      <c r="B1321" s="136" t="s">
        <v>140</v>
      </c>
      <c r="C1321" s="137"/>
      <c r="D1321" s="137"/>
      <c r="E1321" s="137"/>
      <c r="F1321" s="137"/>
      <c r="G1321" s="137"/>
      <c r="H1321" s="137"/>
      <c r="I1321" s="137"/>
      <c r="J1321" s="137"/>
      <c r="K1321" s="138">
        <f t="shared" si="285"/>
        <v>0</v>
      </c>
      <c r="L1321" s="138">
        <f t="shared" si="282"/>
        <v>0</v>
      </c>
      <c r="M1321" s="136">
        <f t="shared" si="283"/>
        <v>0</v>
      </c>
      <c r="N1321" s="139" t="str">
        <f t="shared" si="286"/>
        <v/>
      </c>
      <c r="O1321" s="139">
        <f t="shared" si="287"/>
        <v>0</v>
      </c>
      <c r="P1321" s="139" t="str">
        <f t="shared" si="288"/>
        <v/>
      </c>
      <c r="Q1321" s="139" t="str">
        <f t="shared" si="289"/>
        <v/>
      </c>
      <c r="R1321" s="140">
        <f t="shared" si="290"/>
        <v>0</v>
      </c>
      <c r="S1321" s="141"/>
      <c r="T1321" s="141" t="str">
        <f t="shared" si="284"/>
        <v/>
      </c>
    </row>
    <row r="1322" spans="1:20">
      <c r="A1322" s="135" t="s">
        <v>142</v>
      </c>
      <c r="B1322" s="136" t="s">
        <v>140</v>
      </c>
      <c r="C1322" s="137"/>
      <c r="D1322" s="137"/>
      <c r="E1322" s="137"/>
      <c r="F1322" s="137"/>
      <c r="G1322" s="137"/>
      <c r="H1322" s="137"/>
      <c r="I1322" s="137"/>
      <c r="J1322" s="137"/>
      <c r="K1322" s="138">
        <f t="shared" si="285"/>
        <v>0</v>
      </c>
      <c r="L1322" s="138">
        <f t="shared" si="282"/>
        <v>0</v>
      </c>
      <c r="M1322" s="136">
        <f t="shared" si="283"/>
        <v>0</v>
      </c>
      <c r="N1322" s="139" t="str">
        <f t="shared" si="286"/>
        <v/>
      </c>
      <c r="O1322" s="139">
        <f t="shared" si="287"/>
        <v>0</v>
      </c>
      <c r="P1322" s="139" t="str">
        <f t="shared" si="288"/>
        <v/>
      </c>
      <c r="Q1322" s="139" t="str">
        <f t="shared" si="289"/>
        <v/>
      </c>
      <c r="R1322" s="140">
        <f t="shared" si="290"/>
        <v>0</v>
      </c>
      <c r="S1322" s="141"/>
      <c r="T1322" s="141" t="str">
        <f t="shared" si="284"/>
        <v/>
      </c>
    </row>
    <row r="1323" spans="1:20">
      <c r="A1323" s="135" t="s">
        <v>143</v>
      </c>
      <c r="B1323" s="142"/>
      <c r="C1323" s="137">
        <v>6</v>
      </c>
      <c r="D1323" s="137">
        <v>0</v>
      </c>
      <c r="E1323" s="137">
        <v>12</v>
      </c>
      <c r="F1323" s="137">
        <v>0</v>
      </c>
      <c r="G1323" s="137">
        <v>13</v>
      </c>
      <c r="H1323" s="137">
        <v>0</v>
      </c>
      <c r="I1323" s="137">
        <v>15</v>
      </c>
      <c r="J1323" s="137">
        <v>0</v>
      </c>
      <c r="K1323" s="138">
        <f t="shared" si="285"/>
        <v>8</v>
      </c>
      <c r="L1323" s="138">
        <f t="shared" si="282"/>
        <v>7</v>
      </c>
      <c r="M1323" s="136">
        <f t="shared" si="283"/>
        <v>0</v>
      </c>
      <c r="N1323" s="139" t="str">
        <f t="shared" si="286"/>
        <v/>
      </c>
      <c r="O1323" s="139" t="str">
        <f t="shared" si="287"/>
        <v/>
      </c>
      <c r="P1323" s="139" t="str">
        <f t="shared" si="288"/>
        <v/>
      </c>
      <c r="Q1323" s="139" t="str">
        <f t="shared" si="289"/>
        <v/>
      </c>
      <c r="R1323" s="140">
        <f t="shared" si="290"/>
        <v>0</v>
      </c>
      <c r="S1323" s="141">
        <v>1</v>
      </c>
      <c r="T1323" s="141" t="str">
        <f t="shared" si="284"/>
        <v/>
      </c>
    </row>
    <row r="1324" spans="1:20">
      <c r="A1324" s="135" t="s">
        <v>144</v>
      </c>
      <c r="B1324" s="136"/>
      <c r="C1324" s="137">
        <v>6</v>
      </c>
      <c r="D1324" s="137">
        <v>0</v>
      </c>
      <c r="E1324" s="137">
        <v>12</v>
      </c>
      <c r="F1324" s="137">
        <v>0</v>
      </c>
      <c r="G1324" s="137">
        <v>13</v>
      </c>
      <c r="H1324" s="137">
        <v>0</v>
      </c>
      <c r="I1324" s="137">
        <v>15</v>
      </c>
      <c r="J1324" s="137">
        <v>0</v>
      </c>
      <c r="K1324" s="138">
        <f t="shared" si="285"/>
        <v>8</v>
      </c>
      <c r="L1324" s="138">
        <f t="shared" si="282"/>
        <v>7</v>
      </c>
      <c r="M1324" s="136">
        <f t="shared" si="283"/>
        <v>0</v>
      </c>
      <c r="N1324" s="139" t="str">
        <f t="shared" si="286"/>
        <v/>
      </c>
      <c r="O1324" s="139" t="str">
        <f t="shared" si="287"/>
        <v/>
      </c>
      <c r="P1324" s="139" t="str">
        <f t="shared" si="288"/>
        <v/>
      </c>
      <c r="Q1324" s="139" t="str">
        <f t="shared" si="289"/>
        <v/>
      </c>
      <c r="R1324" s="140">
        <f t="shared" si="290"/>
        <v>0</v>
      </c>
      <c r="S1324" s="141">
        <v>1</v>
      </c>
      <c r="T1324" s="141" t="str">
        <f t="shared" si="284"/>
        <v/>
      </c>
    </row>
    <row r="1325" spans="1:20">
      <c r="A1325" s="135" t="s">
        <v>145</v>
      </c>
      <c r="B1325" s="136"/>
      <c r="C1325" s="137">
        <v>6</v>
      </c>
      <c r="D1325" s="137">
        <v>0</v>
      </c>
      <c r="E1325" s="137">
        <v>12</v>
      </c>
      <c r="F1325" s="137">
        <v>0</v>
      </c>
      <c r="G1325" s="137">
        <v>13</v>
      </c>
      <c r="H1325" s="137">
        <v>0</v>
      </c>
      <c r="I1325" s="137">
        <v>15</v>
      </c>
      <c r="J1325" s="137">
        <v>0</v>
      </c>
      <c r="K1325" s="138">
        <f t="shared" si="285"/>
        <v>8</v>
      </c>
      <c r="L1325" s="138">
        <f t="shared" si="282"/>
        <v>7</v>
      </c>
      <c r="M1325" s="136">
        <f t="shared" si="283"/>
        <v>0</v>
      </c>
      <c r="N1325" s="139" t="str">
        <f t="shared" si="286"/>
        <v/>
      </c>
      <c r="O1325" s="139" t="str">
        <f t="shared" si="287"/>
        <v/>
      </c>
      <c r="P1325" s="139" t="str">
        <f t="shared" si="288"/>
        <v/>
      </c>
      <c r="Q1325" s="139" t="str">
        <f t="shared" si="289"/>
        <v/>
      </c>
      <c r="R1325" s="140">
        <f t="shared" si="290"/>
        <v>0</v>
      </c>
      <c r="S1325" s="141">
        <v>1</v>
      </c>
      <c r="T1325" s="141" t="str">
        <f t="shared" si="284"/>
        <v/>
      </c>
    </row>
    <row r="1326" spans="1:20">
      <c r="A1326" s="135" t="s">
        <v>146</v>
      </c>
      <c r="B1326" s="136"/>
      <c r="C1326" s="137">
        <v>6</v>
      </c>
      <c r="D1326" s="137">
        <v>0</v>
      </c>
      <c r="E1326" s="137">
        <v>12</v>
      </c>
      <c r="F1326" s="137">
        <v>0</v>
      </c>
      <c r="G1326" s="137">
        <v>13</v>
      </c>
      <c r="H1326" s="137">
        <v>0</v>
      </c>
      <c r="I1326" s="137">
        <v>15</v>
      </c>
      <c r="J1326" s="137">
        <v>0</v>
      </c>
      <c r="K1326" s="138">
        <f t="shared" si="285"/>
        <v>8</v>
      </c>
      <c r="L1326" s="138">
        <f t="shared" si="282"/>
        <v>7</v>
      </c>
      <c r="M1326" s="136">
        <f t="shared" si="283"/>
        <v>0</v>
      </c>
      <c r="N1326" s="139" t="str">
        <f t="shared" si="286"/>
        <v/>
      </c>
      <c r="O1326" s="139" t="str">
        <f t="shared" si="287"/>
        <v/>
      </c>
      <c r="P1326" s="139" t="str">
        <f t="shared" si="288"/>
        <v/>
      </c>
      <c r="Q1326" s="139" t="str">
        <f t="shared" si="289"/>
        <v/>
      </c>
      <c r="R1326" s="140">
        <f t="shared" si="290"/>
        <v>0</v>
      </c>
      <c r="S1326" s="141">
        <v>1</v>
      </c>
      <c r="T1326" s="141" t="str">
        <f t="shared" si="284"/>
        <v/>
      </c>
    </row>
    <row r="1327" spans="1:20">
      <c r="A1327" s="135" t="s">
        <v>147</v>
      </c>
      <c r="B1327" s="136"/>
      <c r="C1327" s="137">
        <v>6</v>
      </c>
      <c r="D1327" s="137">
        <v>0</v>
      </c>
      <c r="E1327" s="137">
        <v>12</v>
      </c>
      <c r="F1327" s="137">
        <v>0</v>
      </c>
      <c r="G1327" s="137">
        <v>13</v>
      </c>
      <c r="H1327" s="137">
        <v>0</v>
      </c>
      <c r="I1327" s="137">
        <v>15</v>
      </c>
      <c r="J1327" s="137">
        <v>0</v>
      </c>
      <c r="K1327" s="138">
        <f t="shared" si="285"/>
        <v>8</v>
      </c>
      <c r="L1327" s="138">
        <f t="shared" si="282"/>
        <v>7</v>
      </c>
      <c r="M1327" s="136">
        <f t="shared" si="283"/>
        <v>0</v>
      </c>
      <c r="N1327" s="139" t="str">
        <f t="shared" si="286"/>
        <v/>
      </c>
      <c r="O1327" s="139" t="str">
        <f t="shared" si="287"/>
        <v/>
      </c>
      <c r="P1327" s="139" t="str">
        <f t="shared" si="288"/>
        <v/>
      </c>
      <c r="Q1327" s="139" t="str">
        <f t="shared" si="289"/>
        <v/>
      </c>
      <c r="R1327" s="140">
        <f t="shared" si="290"/>
        <v>0</v>
      </c>
      <c r="S1327" s="141">
        <v>1</v>
      </c>
      <c r="T1327" s="141" t="str">
        <f t="shared" si="284"/>
        <v/>
      </c>
    </row>
    <row r="1328" spans="1:20" s="168" customFormat="1">
      <c r="A1328" s="160" t="s">
        <v>148</v>
      </c>
      <c r="B1328" s="161" t="s">
        <v>140</v>
      </c>
      <c r="C1328" s="162">
        <v>7</v>
      </c>
      <c r="D1328" s="162">
        <v>0</v>
      </c>
      <c r="E1328" s="162">
        <v>12</v>
      </c>
      <c r="F1328" s="162">
        <v>0</v>
      </c>
      <c r="G1328" s="162">
        <v>13</v>
      </c>
      <c r="H1328" s="162">
        <v>0</v>
      </c>
      <c r="I1328" s="162">
        <v>16</v>
      </c>
      <c r="J1328" s="162">
        <v>0</v>
      </c>
      <c r="K1328" s="163">
        <f t="shared" si="285"/>
        <v>8</v>
      </c>
      <c r="L1328" s="163">
        <f t="shared" si="282"/>
        <v>8</v>
      </c>
      <c r="M1328" s="161">
        <f t="shared" si="283"/>
        <v>8</v>
      </c>
      <c r="N1328" s="164" t="str">
        <f t="shared" si="286"/>
        <v/>
      </c>
      <c r="O1328" s="164">
        <f t="shared" si="287"/>
        <v>7</v>
      </c>
      <c r="P1328" s="164">
        <f t="shared" si="288"/>
        <v>1</v>
      </c>
      <c r="Q1328" s="164" t="str">
        <f t="shared" si="289"/>
        <v/>
      </c>
      <c r="R1328" s="165">
        <f t="shared" si="290"/>
        <v>17</v>
      </c>
      <c r="S1328" s="166">
        <v>1</v>
      </c>
      <c r="T1328" s="166" t="str">
        <f t="shared" si="284"/>
        <v/>
      </c>
    </row>
    <row r="1329" spans="1:20">
      <c r="A1329" s="135" t="s">
        <v>149</v>
      </c>
      <c r="B1329" s="136" t="s">
        <v>140</v>
      </c>
      <c r="C1329" s="137"/>
      <c r="D1329" s="137"/>
      <c r="E1329" s="137"/>
      <c r="F1329" s="137"/>
      <c r="G1329" s="137"/>
      <c r="H1329" s="137"/>
      <c r="I1329" s="137"/>
      <c r="J1329" s="137"/>
      <c r="K1329" s="138">
        <f t="shared" si="285"/>
        <v>0</v>
      </c>
      <c r="L1329" s="138">
        <f t="shared" si="282"/>
        <v>0</v>
      </c>
      <c r="M1329" s="136">
        <f t="shared" si="283"/>
        <v>0</v>
      </c>
      <c r="N1329" s="139" t="str">
        <f t="shared" si="286"/>
        <v/>
      </c>
      <c r="O1329" s="139">
        <f t="shared" si="287"/>
        <v>0</v>
      </c>
      <c r="P1329" s="139" t="str">
        <f t="shared" si="288"/>
        <v/>
      </c>
      <c r="Q1329" s="139" t="str">
        <f t="shared" si="289"/>
        <v/>
      </c>
      <c r="R1329" s="140">
        <f t="shared" si="290"/>
        <v>0</v>
      </c>
      <c r="S1329" s="141"/>
      <c r="T1329" s="141" t="str">
        <f t="shared" si="284"/>
        <v/>
      </c>
    </row>
    <row r="1330" spans="1:20">
      <c r="A1330" s="135" t="s">
        <v>150</v>
      </c>
      <c r="B1330" s="142"/>
      <c r="C1330" s="137">
        <v>6</v>
      </c>
      <c r="D1330" s="137">
        <v>0</v>
      </c>
      <c r="E1330" s="137">
        <v>12</v>
      </c>
      <c r="F1330" s="137">
        <v>0</v>
      </c>
      <c r="G1330" s="137">
        <v>13</v>
      </c>
      <c r="H1330" s="137">
        <v>0</v>
      </c>
      <c r="I1330" s="137">
        <v>15</v>
      </c>
      <c r="J1330" s="137">
        <v>0</v>
      </c>
      <c r="K1330" s="138">
        <f t="shared" si="285"/>
        <v>8</v>
      </c>
      <c r="L1330" s="138">
        <f t="shared" si="282"/>
        <v>7</v>
      </c>
      <c r="M1330" s="136">
        <f t="shared" si="283"/>
        <v>0</v>
      </c>
      <c r="N1330" s="139" t="str">
        <f t="shared" si="286"/>
        <v/>
      </c>
      <c r="O1330" s="139" t="str">
        <f t="shared" si="287"/>
        <v/>
      </c>
      <c r="P1330" s="139" t="str">
        <f t="shared" si="288"/>
        <v/>
      </c>
      <c r="Q1330" s="139" t="str">
        <f t="shared" si="289"/>
        <v/>
      </c>
      <c r="R1330" s="140">
        <f t="shared" si="290"/>
        <v>0</v>
      </c>
      <c r="S1330" s="141">
        <v>1</v>
      </c>
      <c r="T1330" s="141" t="str">
        <f t="shared" si="284"/>
        <v/>
      </c>
    </row>
    <row r="1331" spans="1:20">
      <c r="A1331" s="135" t="s">
        <v>151</v>
      </c>
      <c r="B1331" s="136"/>
      <c r="C1331" s="137">
        <v>6</v>
      </c>
      <c r="D1331" s="137">
        <v>0</v>
      </c>
      <c r="E1331" s="137">
        <v>12</v>
      </c>
      <c r="F1331" s="137">
        <v>0</v>
      </c>
      <c r="G1331" s="137">
        <v>13</v>
      </c>
      <c r="H1331" s="137">
        <v>0</v>
      </c>
      <c r="I1331" s="137">
        <v>15</v>
      </c>
      <c r="J1331" s="137">
        <v>0</v>
      </c>
      <c r="K1331" s="138">
        <f t="shared" si="285"/>
        <v>8</v>
      </c>
      <c r="L1331" s="138">
        <f t="shared" si="282"/>
        <v>7</v>
      </c>
      <c r="M1331" s="136">
        <f t="shared" si="283"/>
        <v>0</v>
      </c>
      <c r="N1331" s="139" t="str">
        <f t="shared" si="286"/>
        <v/>
      </c>
      <c r="O1331" s="139" t="str">
        <f t="shared" si="287"/>
        <v/>
      </c>
      <c r="P1331" s="139" t="str">
        <f t="shared" si="288"/>
        <v/>
      </c>
      <c r="Q1331" s="139" t="str">
        <f t="shared" si="289"/>
        <v/>
      </c>
      <c r="R1331" s="140">
        <f t="shared" si="290"/>
        <v>0</v>
      </c>
      <c r="S1331" s="141">
        <v>1</v>
      </c>
      <c r="T1331" s="141" t="str">
        <f t="shared" si="284"/>
        <v/>
      </c>
    </row>
    <row r="1332" spans="1:20" s="168" customFormat="1">
      <c r="A1332" s="160" t="s">
        <v>152</v>
      </c>
      <c r="B1332" s="161"/>
      <c r="C1332" s="162">
        <v>6</v>
      </c>
      <c r="D1332" s="162">
        <v>0</v>
      </c>
      <c r="E1332" s="162">
        <v>12</v>
      </c>
      <c r="F1332" s="162">
        <v>0</v>
      </c>
      <c r="G1332" s="162">
        <v>13</v>
      </c>
      <c r="H1332" s="162">
        <v>0</v>
      </c>
      <c r="I1332" s="162">
        <v>15</v>
      </c>
      <c r="J1332" s="162">
        <v>0</v>
      </c>
      <c r="K1332" s="163">
        <f t="shared" si="285"/>
        <v>8</v>
      </c>
      <c r="L1332" s="163">
        <f t="shared" si="282"/>
        <v>7</v>
      </c>
      <c r="M1332" s="161">
        <v>2</v>
      </c>
      <c r="N1332" s="164">
        <f t="shared" si="286"/>
        <v>1</v>
      </c>
      <c r="O1332" s="164">
        <f t="shared" si="287"/>
        <v>1</v>
      </c>
      <c r="P1332" s="164" t="str">
        <f t="shared" si="288"/>
        <v/>
      </c>
      <c r="Q1332" s="164" t="str">
        <f t="shared" si="289"/>
        <v/>
      </c>
      <c r="R1332" s="165">
        <f t="shared" si="290"/>
        <v>3.5</v>
      </c>
      <c r="S1332" s="166">
        <v>1</v>
      </c>
      <c r="T1332" s="166" t="str">
        <f t="shared" si="284"/>
        <v/>
      </c>
    </row>
    <row r="1333" spans="1:20">
      <c r="A1333" s="135" t="s">
        <v>153</v>
      </c>
      <c r="B1333" s="136"/>
      <c r="C1333" s="137">
        <v>6</v>
      </c>
      <c r="D1333" s="137">
        <v>0</v>
      </c>
      <c r="E1333" s="137">
        <v>12</v>
      </c>
      <c r="F1333" s="137">
        <v>0</v>
      </c>
      <c r="G1333" s="137">
        <v>13</v>
      </c>
      <c r="H1333" s="137">
        <v>0</v>
      </c>
      <c r="I1333" s="137">
        <v>15</v>
      </c>
      <c r="J1333" s="137">
        <v>0</v>
      </c>
      <c r="K1333" s="138">
        <f t="shared" si="285"/>
        <v>8</v>
      </c>
      <c r="L1333" s="138">
        <f t="shared" si="282"/>
        <v>7</v>
      </c>
      <c r="M1333" s="136">
        <f t="shared" si="283"/>
        <v>0</v>
      </c>
      <c r="N1333" s="139" t="str">
        <f t="shared" si="286"/>
        <v/>
      </c>
      <c r="O1333" s="139" t="str">
        <f t="shared" si="287"/>
        <v/>
      </c>
      <c r="P1333" s="139" t="str">
        <f t="shared" si="288"/>
        <v/>
      </c>
      <c r="Q1333" s="139" t="str">
        <f t="shared" si="289"/>
        <v/>
      </c>
      <c r="R1333" s="140">
        <f t="shared" si="290"/>
        <v>0</v>
      </c>
      <c r="S1333" s="141">
        <v>1</v>
      </c>
      <c r="T1333" s="141" t="str">
        <f t="shared" si="284"/>
        <v/>
      </c>
    </row>
    <row r="1334" spans="1:20">
      <c r="A1334" s="135" t="s">
        <v>154</v>
      </c>
      <c r="B1334" s="136"/>
      <c r="C1334" s="137">
        <v>6</v>
      </c>
      <c r="D1334" s="137">
        <v>0</v>
      </c>
      <c r="E1334" s="137">
        <v>12</v>
      </c>
      <c r="F1334" s="137">
        <v>0</v>
      </c>
      <c r="G1334" s="137">
        <v>13</v>
      </c>
      <c r="H1334" s="137">
        <v>0</v>
      </c>
      <c r="I1334" s="137">
        <v>15</v>
      </c>
      <c r="J1334" s="137">
        <v>0</v>
      </c>
      <c r="K1334" s="138">
        <f t="shared" si="285"/>
        <v>8</v>
      </c>
      <c r="L1334" s="138">
        <f t="shared" si="282"/>
        <v>7</v>
      </c>
      <c r="M1334" s="136">
        <f t="shared" si="283"/>
        <v>0</v>
      </c>
      <c r="N1334" s="139" t="str">
        <f t="shared" si="286"/>
        <v/>
      </c>
      <c r="O1334" s="139" t="str">
        <f t="shared" si="287"/>
        <v/>
      </c>
      <c r="P1334" s="139" t="str">
        <f t="shared" si="288"/>
        <v/>
      </c>
      <c r="Q1334" s="139" t="str">
        <f t="shared" si="289"/>
        <v/>
      </c>
      <c r="R1334" s="140">
        <f t="shared" si="290"/>
        <v>0</v>
      </c>
      <c r="S1334" s="141">
        <v>1</v>
      </c>
      <c r="T1334" s="141" t="str">
        <f t="shared" si="284"/>
        <v/>
      </c>
    </row>
    <row r="1335" spans="1:20">
      <c r="A1335" s="135" t="s">
        <v>155</v>
      </c>
      <c r="B1335" s="136" t="s">
        <v>140</v>
      </c>
      <c r="C1335" s="137"/>
      <c r="D1335" s="137"/>
      <c r="E1335" s="137"/>
      <c r="F1335" s="137"/>
      <c r="G1335" s="137"/>
      <c r="H1335" s="137"/>
      <c r="I1335" s="137"/>
      <c r="J1335" s="137"/>
      <c r="K1335" s="138">
        <f t="shared" si="285"/>
        <v>0</v>
      </c>
      <c r="L1335" s="138">
        <f t="shared" si="282"/>
        <v>0</v>
      </c>
      <c r="M1335" s="136">
        <f t="shared" si="283"/>
        <v>0</v>
      </c>
      <c r="N1335" s="139" t="str">
        <f t="shared" si="286"/>
        <v/>
      </c>
      <c r="O1335" s="139">
        <f t="shared" si="287"/>
        <v>0</v>
      </c>
      <c r="P1335" s="139" t="str">
        <f t="shared" si="288"/>
        <v/>
      </c>
      <c r="Q1335" s="139" t="str">
        <f t="shared" si="289"/>
        <v/>
      </c>
      <c r="R1335" s="140">
        <f t="shared" si="290"/>
        <v>0</v>
      </c>
      <c r="S1335" s="141"/>
      <c r="T1335" s="141" t="str">
        <f t="shared" si="284"/>
        <v/>
      </c>
    </row>
    <row r="1336" spans="1:20">
      <c r="A1336" s="135" t="s">
        <v>156</v>
      </c>
      <c r="B1336" s="136" t="s">
        <v>140</v>
      </c>
      <c r="C1336" s="137"/>
      <c r="D1336" s="137"/>
      <c r="E1336" s="137"/>
      <c r="F1336" s="137"/>
      <c r="G1336" s="137"/>
      <c r="H1336" s="137"/>
      <c r="I1336" s="137"/>
      <c r="J1336" s="137"/>
      <c r="K1336" s="138">
        <f t="shared" si="285"/>
        <v>0</v>
      </c>
      <c r="L1336" s="138">
        <f t="shared" si="282"/>
        <v>0</v>
      </c>
      <c r="M1336" s="136">
        <f t="shared" si="283"/>
        <v>0</v>
      </c>
      <c r="N1336" s="139" t="str">
        <f t="shared" si="286"/>
        <v/>
      </c>
      <c r="O1336" s="139">
        <f t="shared" si="287"/>
        <v>0</v>
      </c>
      <c r="P1336" s="139" t="str">
        <f t="shared" si="288"/>
        <v/>
      </c>
      <c r="Q1336" s="139" t="str">
        <f t="shared" si="289"/>
        <v/>
      </c>
      <c r="R1336" s="140">
        <f t="shared" si="290"/>
        <v>0</v>
      </c>
      <c r="S1336" s="141"/>
      <c r="T1336" s="141" t="str">
        <f t="shared" si="284"/>
        <v/>
      </c>
    </row>
    <row r="1337" spans="1:20">
      <c r="A1337" s="135" t="s">
        <v>157</v>
      </c>
      <c r="B1337" s="142"/>
      <c r="C1337" s="137">
        <v>6</v>
      </c>
      <c r="D1337" s="137">
        <v>0</v>
      </c>
      <c r="E1337" s="137">
        <v>12</v>
      </c>
      <c r="F1337" s="137">
        <v>0</v>
      </c>
      <c r="G1337" s="137">
        <v>13</v>
      </c>
      <c r="H1337" s="137">
        <v>0</v>
      </c>
      <c r="I1337" s="137">
        <v>15</v>
      </c>
      <c r="J1337" s="137">
        <v>0</v>
      </c>
      <c r="K1337" s="138">
        <f t="shared" si="285"/>
        <v>8</v>
      </c>
      <c r="L1337" s="138">
        <f t="shared" si="282"/>
        <v>7</v>
      </c>
      <c r="M1337" s="136">
        <f t="shared" si="283"/>
        <v>0</v>
      </c>
      <c r="N1337" s="139" t="str">
        <f t="shared" si="286"/>
        <v/>
      </c>
      <c r="O1337" s="139" t="str">
        <f t="shared" si="287"/>
        <v/>
      </c>
      <c r="P1337" s="139" t="str">
        <f t="shared" si="288"/>
        <v/>
      </c>
      <c r="Q1337" s="139" t="str">
        <f t="shared" si="289"/>
        <v/>
      </c>
      <c r="R1337" s="140">
        <f t="shared" si="290"/>
        <v>0</v>
      </c>
      <c r="S1337" s="141">
        <v>1</v>
      </c>
      <c r="T1337" s="141" t="str">
        <f t="shared" si="284"/>
        <v/>
      </c>
    </row>
    <row r="1338" spans="1:20">
      <c r="A1338" s="135" t="s">
        <v>158</v>
      </c>
      <c r="B1338" s="136"/>
      <c r="C1338" s="137">
        <v>6</v>
      </c>
      <c r="D1338" s="137">
        <v>0</v>
      </c>
      <c r="E1338" s="137">
        <v>12</v>
      </c>
      <c r="F1338" s="137">
        <v>0</v>
      </c>
      <c r="G1338" s="137">
        <v>13</v>
      </c>
      <c r="H1338" s="137">
        <v>0</v>
      </c>
      <c r="I1338" s="137">
        <v>15</v>
      </c>
      <c r="J1338" s="137">
        <v>0</v>
      </c>
      <c r="K1338" s="138">
        <f t="shared" si="285"/>
        <v>8</v>
      </c>
      <c r="L1338" s="138">
        <f t="shared" si="282"/>
        <v>7</v>
      </c>
      <c r="M1338" s="136">
        <f t="shared" si="283"/>
        <v>0</v>
      </c>
      <c r="N1338" s="139" t="str">
        <f t="shared" si="286"/>
        <v/>
      </c>
      <c r="O1338" s="139" t="str">
        <f t="shared" si="287"/>
        <v/>
      </c>
      <c r="P1338" s="139" t="str">
        <f t="shared" si="288"/>
        <v/>
      </c>
      <c r="Q1338" s="139" t="str">
        <f t="shared" si="289"/>
        <v/>
      </c>
      <c r="R1338" s="140">
        <f t="shared" si="290"/>
        <v>0</v>
      </c>
      <c r="S1338" s="141">
        <v>1</v>
      </c>
      <c r="T1338" s="141" t="str">
        <f t="shared" si="284"/>
        <v/>
      </c>
    </row>
    <row r="1339" spans="1:20" s="168" customFormat="1">
      <c r="A1339" s="160" t="s">
        <v>159</v>
      </c>
      <c r="B1339" s="161"/>
      <c r="C1339" s="162">
        <v>6</v>
      </c>
      <c r="D1339" s="162">
        <v>0</v>
      </c>
      <c r="E1339" s="162">
        <v>12</v>
      </c>
      <c r="F1339" s="162">
        <v>0</v>
      </c>
      <c r="G1339" s="162">
        <v>13</v>
      </c>
      <c r="H1339" s="162">
        <v>0</v>
      </c>
      <c r="I1339" s="162">
        <v>18</v>
      </c>
      <c r="J1339" s="162">
        <v>0</v>
      </c>
      <c r="K1339" s="163">
        <f t="shared" si="285"/>
        <v>11</v>
      </c>
      <c r="L1339" s="163">
        <f t="shared" si="282"/>
        <v>7</v>
      </c>
      <c r="M1339" s="161">
        <v>3</v>
      </c>
      <c r="N1339" s="164">
        <f t="shared" si="286"/>
        <v>1</v>
      </c>
      <c r="O1339" s="164">
        <f t="shared" si="287"/>
        <v>2</v>
      </c>
      <c r="P1339" s="164" t="str">
        <f t="shared" si="288"/>
        <v/>
      </c>
      <c r="Q1339" s="164" t="str">
        <f t="shared" si="289"/>
        <v/>
      </c>
      <c r="R1339" s="165">
        <f t="shared" si="290"/>
        <v>5.5</v>
      </c>
      <c r="S1339" s="166">
        <v>1</v>
      </c>
      <c r="T1339" s="166" t="str">
        <f t="shared" si="284"/>
        <v/>
      </c>
    </row>
    <row r="1340" spans="1:20" s="168" customFormat="1">
      <c r="A1340" s="160" t="s">
        <v>160</v>
      </c>
      <c r="B1340" s="167"/>
      <c r="C1340" s="162">
        <v>6</v>
      </c>
      <c r="D1340" s="162">
        <v>0</v>
      </c>
      <c r="E1340" s="162">
        <v>12</v>
      </c>
      <c r="F1340" s="162">
        <v>0</v>
      </c>
      <c r="G1340" s="162">
        <v>13</v>
      </c>
      <c r="H1340" s="162">
        <v>0</v>
      </c>
      <c r="I1340" s="162">
        <v>18</v>
      </c>
      <c r="J1340" s="162">
        <v>0</v>
      </c>
      <c r="K1340" s="163">
        <f t="shared" si="285"/>
        <v>11</v>
      </c>
      <c r="L1340" s="163">
        <f t="shared" si="282"/>
        <v>7</v>
      </c>
      <c r="M1340" s="161">
        <v>3</v>
      </c>
      <c r="N1340" s="164">
        <f t="shared" si="286"/>
        <v>1</v>
      </c>
      <c r="O1340" s="164">
        <f t="shared" si="287"/>
        <v>2</v>
      </c>
      <c r="P1340" s="164" t="str">
        <f t="shared" si="288"/>
        <v/>
      </c>
      <c r="Q1340" s="164" t="str">
        <f t="shared" si="289"/>
        <v/>
      </c>
      <c r="R1340" s="165">
        <f t="shared" si="290"/>
        <v>5.5</v>
      </c>
      <c r="S1340" s="166">
        <v>1</v>
      </c>
      <c r="T1340" s="166" t="str">
        <f t="shared" si="284"/>
        <v/>
      </c>
    </row>
    <row r="1341" spans="1:20">
      <c r="A1341" s="135" t="s">
        <v>161</v>
      </c>
      <c r="B1341" s="136"/>
      <c r="C1341" s="137">
        <v>6</v>
      </c>
      <c r="D1341" s="137">
        <v>0</v>
      </c>
      <c r="E1341" s="137">
        <v>12</v>
      </c>
      <c r="F1341" s="137">
        <v>0</v>
      </c>
      <c r="G1341" s="137">
        <v>13</v>
      </c>
      <c r="H1341" s="137">
        <v>0</v>
      </c>
      <c r="I1341" s="137">
        <v>15</v>
      </c>
      <c r="J1341" s="137">
        <v>0</v>
      </c>
      <c r="K1341" s="138">
        <f t="shared" si="285"/>
        <v>8</v>
      </c>
      <c r="L1341" s="138">
        <f t="shared" si="282"/>
        <v>7</v>
      </c>
      <c r="M1341" s="136">
        <f t="shared" si="283"/>
        <v>0</v>
      </c>
      <c r="N1341" s="139" t="str">
        <f t="shared" si="286"/>
        <v/>
      </c>
      <c r="O1341" s="139" t="str">
        <f t="shared" si="287"/>
        <v/>
      </c>
      <c r="P1341" s="139" t="str">
        <f t="shared" si="288"/>
        <v/>
      </c>
      <c r="Q1341" s="139" t="str">
        <f t="shared" si="289"/>
        <v/>
      </c>
      <c r="R1341" s="140">
        <f t="shared" si="290"/>
        <v>0</v>
      </c>
      <c r="S1341" s="141">
        <v>1</v>
      </c>
      <c r="T1341" s="141" t="str">
        <f t="shared" si="284"/>
        <v/>
      </c>
    </row>
    <row r="1342" spans="1:20">
      <c r="A1342" s="135" t="s">
        <v>162</v>
      </c>
      <c r="B1342" s="136" t="s">
        <v>140</v>
      </c>
      <c r="C1342" s="137"/>
      <c r="D1342" s="137"/>
      <c r="E1342" s="137"/>
      <c r="F1342" s="137"/>
      <c r="G1342" s="137"/>
      <c r="H1342" s="137"/>
      <c r="I1342" s="137"/>
      <c r="J1342" s="137"/>
      <c r="K1342" s="138">
        <f t="shared" si="285"/>
        <v>0</v>
      </c>
      <c r="L1342" s="138">
        <f t="shared" si="282"/>
        <v>0</v>
      </c>
      <c r="M1342" s="136">
        <f t="shared" si="283"/>
        <v>0</v>
      </c>
      <c r="N1342" s="139" t="str">
        <f t="shared" si="286"/>
        <v/>
      </c>
      <c r="O1342" s="139">
        <f t="shared" si="287"/>
        <v>0</v>
      </c>
      <c r="P1342" s="139" t="str">
        <f t="shared" si="288"/>
        <v/>
      </c>
      <c r="Q1342" s="139" t="str">
        <f t="shared" si="289"/>
        <v/>
      </c>
      <c r="R1342" s="140">
        <f t="shared" si="290"/>
        <v>0</v>
      </c>
      <c r="S1342" s="141"/>
      <c r="T1342" s="141" t="str">
        <f t="shared" si="284"/>
        <v/>
      </c>
    </row>
    <row r="1343" spans="1:20">
      <c r="A1343" s="135" t="s">
        <v>163</v>
      </c>
      <c r="B1343" s="136" t="s">
        <v>140</v>
      </c>
      <c r="C1343" s="137"/>
      <c r="D1343" s="137"/>
      <c r="E1343" s="137"/>
      <c r="F1343" s="137"/>
      <c r="G1343" s="137"/>
      <c r="H1343" s="137"/>
      <c r="I1343" s="137"/>
      <c r="J1343" s="137"/>
      <c r="K1343" s="138">
        <f t="shared" si="285"/>
        <v>0</v>
      </c>
      <c r="L1343" s="138">
        <f t="shared" si="282"/>
        <v>0</v>
      </c>
      <c r="M1343" s="136">
        <f t="shared" si="283"/>
        <v>0</v>
      </c>
      <c r="N1343" s="139" t="str">
        <f t="shared" si="286"/>
        <v/>
      </c>
      <c r="O1343" s="139">
        <f t="shared" si="287"/>
        <v>0</v>
      </c>
      <c r="P1343" s="139" t="str">
        <f t="shared" si="288"/>
        <v/>
      </c>
      <c r="Q1343" s="139" t="str">
        <f t="shared" si="289"/>
        <v/>
      </c>
      <c r="R1343" s="140">
        <f t="shared" si="290"/>
        <v>0</v>
      </c>
      <c r="S1343" s="141"/>
      <c r="T1343" s="141" t="str">
        <f t="shared" si="284"/>
        <v/>
      </c>
    </row>
    <row r="1344" spans="1:20">
      <c r="A1344" s="135" t="s">
        <v>164</v>
      </c>
      <c r="B1344" s="142"/>
      <c r="C1344" s="137">
        <v>6</v>
      </c>
      <c r="D1344" s="137">
        <v>0</v>
      </c>
      <c r="E1344" s="137">
        <v>12</v>
      </c>
      <c r="F1344" s="137">
        <v>0</v>
      </c>
      <c r="G1344" s="137">
        <v>13</v>
      </c>
      <c r="H1344" s="137">
        <v>0</v>
      </c>
      <c r="I1344" s="137">
        <v>15</v>
      </c>
      <c r="J1344" s="137">
        <v>0</v>
      </c>
      <c r="K1344" s="138">
        <f t="shared" si="285"/>
        <v>8</v>
      </c>
      <c r="L1344" s="138">
        <f t="shared" si="282"/>
        <v>7</v>
      </c>
      <c r="M1344" s="136">
        <f t="shared" si="283"/>
        <v>0</v>
      </c>
      <c r="N1344" s="139" t="str">
        <f t="shared" si="286"/>
        <v/>
      </c>
      <c r="O1344" s="139" t="str">
        <f t="shared" si="287"/>
        <v/>
      </c>
      <c r="P1344" s="139" t="str">
        <f t="shared" si="288"/>
        <v/>
      </c>
      <c r="Q1344" s="139" t="str">
        <f t="shared" si="289"/>
        <v/>
      </c>
      <c r="R1344" s="140">
        <f t="shared" si="290"/>
        <v>0</v>
      </c>
      <c r="S1344" s="141">
        <v>1</v>
      </c>
      <c r="T1344" s="141" t="str">
        <f t="shared" si="284"/>
        <v/>
      </c>
    </row>
    <row r="1345" spans="1:20">
      <c r="A1345" s="135" t="s">
        <v>165</v>
      </c>
      <c r="B1345" s="136"/>
      <c r="C1345" s="137">
        <v>6</v>
      </c>
      <c r="D1345" s="137">
        <v>0</v>
      </c>
      <c r="E1345" s="137">
        <v>12</v>
      </c>
      <c r="F1345" s="137">
        <v>0</v>
      </c>
      <c r="G1345" s="137">
        <v>13</v>
      </c>
      <c r="H1345" s="137">
        <v>0</v>
      </c>
      <c r="I1345" s="137">
        <v>15</v>
      </c>
      <c r="J1345" s="137">
        <v>0</v>
      </c>
      <c r="K1345" s="138">
        <f t="shared" si="285"/>
        <v>8</v>
      </c>
      <c r="L1345" s="138">
        <f t="shared" si="282"/>
        <v>7</v>
      </c>
      <c r="M1345" s="136">
        <f t="shared" si="283"/>
        <v>0</v>
      </c>
      <c r="N1345" s="139" t="str">
        <f t="shared" si="286"/>
        <v/>
      </c>
      <c r="O1345" s="139" t="str">
        <f t="shared" si="287"/>
        <v/>
      </c>
      <c r="P1345" s="139" t="str">
        <f t="shared" si="288"/>
        <v/>
      </c>
      <c r="Q1345" s="139" t="str">
        <f t="shared" si="289"/>
        <v/>
      </c>
      <c r="R1345" s="140">
        <f t="shared" si="290"/>
        <v>0</v>
      </c>
      <c r="S1345" s="141">
        <v>1</v>
      </c>
      <c r="T1345" s="141" t="str">
        <f t="shared" si="284"/>
        <v/>
      </c>
    </row>
    <row r="1346" spans="1:20">
      <c r="A1346" s="135" t="s">
        <v>166</v>
      </c>
      <c r="B1346" s="136"/>
      <c r="C1346" s="137"/>
      <c r="D1346" s="137"/>
      <c r="E1346" s="137"/>
      <c r="F1346" s="137"/>
      <c r="G1346" s="137"/>
      <c r="H1346" s="137"/>
      <c r="I1346" s="137"/>
      <c r="J1346" s="137"/>
      <c r="K1346" s="138">
        <f t="shared" si="285"/>
        <v>0</v>
      </c>
      <c r="L1346" s="138">
        <f t="shared" si="282"/>
        <v>0</v>
      </c>
      <c r="M1346" s="136">
        <f t="shared" si="283"/>
        <v>0</v>
      </c>
      <c r="N1346" s="139" t="str">
        <f t="shared" si="286"/>
        <v/>
      </c>
      <c r="O1346" s="139" t="str">
        <f t="shared" si="287"/>
        <v/>
      </c>
      <c r="P1346" s="139" t="str">
        <f t="shared" si="288"/>
        <v/>
      </c>
      <c r="Q1346" s="139" t="str">
        <f t="shared" si="289"/>
        <v/>
      </c>
      <c r="R1346" s="140">
        <f t="shared" si="290"/>
        <v>0</v>
      </c>
      <c r="S1346" s="141"/>
      <c r="T1346" s="141" t="str">
        <f t="shared" si="284"/>
        <v/>
      </c>
    </row>
    <row r="1347" spans="1:20" ht="16" thickBot="1">
      <c r="A1347" s="143"/>
      <c r="B1347" s="143"/>
      <c r="C1347" s="144"/>
      <c r="D1347" s="144"/>
      <c r="E1347" s="144"/>
      <c r="F1347" s="144"/>
      <c r="G1347" s="144"/>
      <c r="H1347" s="144"/>
      <c r="I1347" s="144"/>
      <c r="J1347" s="144"/>
      <c r="K1347" s="260" t="s">
        <v>167</v>
      </c>
      <c r="L1347" s="261"/>
      <c r="M1347" s="262"/>
      <c r="N1347" s="145">
        <f t="shared" ref="N1347:T1347" si="291">SUM(N1316:N1346)</f>
        <v>4</v>
      </c>
      <c r="O1347" s="145">
        <f t="shared" si="291"/>
        <v>16</v>
      </c>
      <c r="P1347" s="145">
        <f t="shared" si="291"/>
        <v>1</v>
      </c>
      <c r="Q1347" s="145">
        <f t="shared" si="291"/>
        <v>0</v>
      </c>
      <c r="R1347" s="145">
        <f t="shared" si="291"/>
        <v>41</v>
      </c>
      <c r="S1347" s="145">
        <f t="shared" si="291"/>
        <v>22</v>
      </c>
      <c r="T1347" s="145">
        <f t="shared" si="291"/>
        <v>0</v>
      </c>
    </row>
  </sheetData>
  <mergeCells count="702">
    <mergeCell ref="K1347:M1347"/>
    <mergeCell ref="L1314:L1315"/>
    <mergeCell ref="M1314:M1315"/>
    <mergeCell ref="N1314:Q1314"/>
    <mergeCell ref="R1314:R1315"/>
    <mergeCell ref="T1314:T1315"/>
    <mergeCell ref="C1315:D1315"/>
    <mergeCell ref="E1315:F1315"/>
    <mergeCell ref="G1315:H1315"/>
    <mergeCell ref="I1315:J1315"/>
    <mergeCell ref="D1312:J1312"/>
    <mergeCell ref="A1314:A1315"/>
    <mergeCell ref="B1314:B1315"/>
    <mergeCell ref="C1314:F1314"/>
    <mergeCell ref="G1314:J1314"/>
    <mergeCell ref="K1314:K1315"/>
    <mergeCell ref="K1305:M1305"/>
    <mergeCell ref="A1307:T1307"/>
    <mergeCell ref="A1308:B1308"/>
    <mergeCell ref="A1309:B1309"/>
    <mergeCell ref="D1310:J1310"/>
    <mergeCell ref="D1311:J1311"/>
    <mergeCell ref="D1270:J1270"/>
    <mergeCell ref="A1272:A1273"/>
    <mergeCell ref="B1272:B1273"/>
    <mergeCell ref="C1272:F1272"/>
    <mergeCell ref="G1272:J1272"/>
    <mergeCell ref="K1272:K1273"/>
    <mergeCell ref="K1263:M1263"/>
    <mergeCell ref="A1265:T1265"/>
    <mergeCell ref="A1266:B1266"/>
    <mergeCell ref="A1267:B1267"/>
    <mergeCell ref="D1268:J1268"/>
    <mergeCell ref="D1269:J1269"/>
    <mergeCell ref="L1272:L1273"/>
    <mergeCell ref="M1272:M1273"/>
    <mergeCell ref="N1272:Q1272"/>
    <mergeCell ref="R1272:R1273"/>
    <mergeCell ref="T1272:T1273"/>
    <mergeCell ref="C1273:D1273"/>
    <mergeCell ref="E1273:F1273"/>
    <mergeCell ref="G1273:H1273"/>
    <mergeCell ref="I1273:J1273"/>
    <mergeCell ref="D1228:J1228"/>
    <mergeCell ref="A1230:A1231"/>
    <mergeCell ref="B1230:B1231"/>
    <mergeCell ref="C1230:F1230"/>
    <mergeCell ref="G1230:J1230"/>
    <mergeCell ref="K1230:K1231"/>
    <mergeCell ref="K1221:M1221"/>
    <mergeCell ref="A1223:T1223"/>
    <mergeCell ref="A1224:B1224"/>
    <mergeCell ref="A1225:B1225"/>
    <mergeCell ref="D1226:J1226"/>
    <mergeCell ref="D1227:J1227"/>
    <mergeCell ref="L1230:L1231"/>
    <mergeCell ref="M1230:M1231"/>
    <mergeCell ref="N1230:Q1230"/>
    <mergeCell ref="R1230:R1231"/>
    <mergeCell ref="T1230:T1231"/>
    <mergeCell ref="C1231:D1231"/>
    <mergeCell ref="E1231:F1231"/>
    <mergeCell ref="G1231:H1231"/>
    <mergeCell ref="I1231:J1231"/>
    <mergeCell ref="K1188:K1189"/>
    <mergeCell ref="L1188:L1189"/>
    <mergeCell ref="M1188:M1189"/>
    <mergeCell ref="N1188:Q1188"/>
    <mergeCell ref="R1188:R1189"/>
    <mergeCell ref="T1188:T1189"/>
    <mergeCell ref="D1185:J1185"/>
    <mergeCell ref="D1186:J1186"/>
    <mergeCell ref="A1188:A1189"/>
    <mergeCell ref="B1188:B1189"/>
    <mergeCell ref="C1188:F1188"/>
    <mergeCell ref="G1188:J1188"/>
    <mergeCell ref="C1189:D1189"/>
    <mergeCell ref="E1189:F1189"/>
    <mergeCell ref="G1189:H1189"/>
    <mergeCell ref="I1189:J1189"/>
    <mergeCell ref="K1180:M1180"/>
    <mergeCell ref="A1181:T1181"/>
    <mergeCell ref="A1182:B1182"/>
    <mergeCell ref="A1183:B1183"/>
    <mergeCell ref="D1184:J1184"/>
    <mergeCell ref="K1147:K1148"/>
    <mergeCell ref="L1147:L1148"/>
    <mergeCell ref="M1147:M1148"/>
    <mergeCell ref="N1147:Q1147"/>
    <mergeCell ref="R1147:R1148"/>
    <mergeCell ref="T1147:T1148"/>
    <mergeCell ref="D1143:J1143"/>
    <mergeCell ref="D1144:J1144"/>
    <mergeCell ref="D1145:J1145"/>
    <mergeCell ref="A1147:A1148"/>
    <mergeCell ref="B1147:B1148"/>
    <mergeCell ref="C1147:F1147"/>
    <mergeCell ref="G1147:J1147"/>
    <mergeCell ref="C1148:D1148"/>
    <mergeCell ref="E1148:F1148"/>
    <mergeCell ref="G1148:H1148"/>
    <mergeCell ref="I1148:J1148"/>
    <mergeCell ref="K1138:M1138"/>
    <mergeCell ref="A1140:T1140"/>
    <mergeCell ref="A1141:B1141"/>
    <mergeCell ref="A1142:B1142"/>
    <mergeCell ref="D1142:J1142"/>
    <mergeCell ref="K1105:K1106"/>
    <mergeCell ref="L1105:L1106"/>
    <mergeCell ref="M1105:M1106"/>
    <mergeCell ref="N1105:Q1105"/>
    <mergeCell ref="R1105:R1106"/>
    <mergeCell ref="T1105:T1106"/>
    <mergeCell ref="D1101:J1101"/>
    <mergeCell ref="D1102:J1102"/>
    <mergeCell ref="D1103:J1103"/>
    <mergeCell ref="A1105:A1106"/>
    <mergeCell ref="B1105:B1106"/>
    <mergeCell ref="C1105:F1105"/>
    <mergeCell ref="G1105:J1105"/>
    <mergeCell ref="C1106:D1106"/>
    <mergeCell ref="E1106:F1106"/>
    <mergeCell ref="G1106:H1106"/>
    <mergeCell ref="I1106:J1106"/>
    <mergeCell ref="K1096:M1096"/>
    <mergeCell ref="A1098:T1098"/>
    <mergeCell ref="A1099:B1099"/>
    <mergeCell ref="A1100:B1100"/>
    <mergeCell ref="D1100:J1100"/>
    <mergeCell ref="K1063:K1064"/>
    <mergeCell ref="L1063:L1064"/>
    <mergeCell ref="M1063:M1064"/>
    <mergeCell ref="N1063:Q1063"/>
    <mergeCell ref="R1063:R1064"/>
    <mergeCell ref="T1063:T1064"/>
    <mergeCell ref="D1059:J1059"/>
    <mergeCell ref="D1060:J1060"/>
    <mergeCell ref="D1061:J1061"/>
    <mergeCell ref="A1063:A1064"/>
    <mergeCell ref="B1063:B1064"/>
    <mergeCell ref="C1063:F1063"/>
    <mergeCell ref="G1063:J1063"/>
    <mergeCell ref="C1064:D1064"/>
    <mergeCell ref="E1064:F1064"/>
    <mergeCell ref="G1064:H1064"/>
    <mergeCell ref="I1064:J1064"/>
    <mergeCell ref="K1054:M1054"/>
    <mergeCell ref="A1056:T1056"/>
    <mergeCell ref="A1057:B1057"/>
    <mergeCell ref="A1058:B1058"/>
    <mergeCell ref="D1058:J1058"/>
    <mergeCell ref="K1021:K1022"/>
    <mergeCell ref="L1021:L1022"/>
    <mergeCell ref="M1021:M1022"/>
    <mergeCell ref="N1021:Q1021"/>
    <mergeCell ref="R1021:R1022"/>
    <mergeCell ref="T1021:T1022"/>
    <mergeCell ref="D1017:J1017"/>
    <mergeCell ref="D1018:J1018"/>
    <mergeCell ref="D1019:J1019"/>
    <mergeCell ref="A1021:A1022"/>
    <mergeCell ref="B1021:B1022"/>
    <mergeCell ref="C1021:F1021"/>
    <mergeCell ref="G1021:J1021"/>
    <mergeCell ref="C1022:D1022"/>
    <mergeCell ref="E1022:F1022"/>
    <mergeCell ref="G1022:H1022"/>
    <mergeCell ref="I1022:J1022"/>
    <mergeCell ref="K1012:M1012"/>
    <mergeCell ref="A1014:T1014"/>
    <mergeCell ref="A1015:B1015"/>
    <mergeCell ref="A1016:B1016"/>
    <mergeCell ref="D1016:J1016"/>
    <mergeCell ref="K979:K980"/>
    <mergeCell ref="L979:L980"/>
    <mergeCell ref="M979:M980"/>
    <mergeCell ref="N979:Q979"/>
    <mergeCell ref="R979:R980"/>
    <mergeCell ref="T979:T980"/>
    <mergeCell ref="D975:J975"/>
    <mergeCell ref="D976:J976"/>
    <mergeCell ref="D977:J977"/>
    <mergeCell ref="A979:A980"/>
    <mergeCell ref="B979:B980"/>
    <mergeCell ref="C979:F979"/>
    <mergeCell ref="G979:J979"/>
    <mergeCell ref="C980:D980"/>
    <mergeCell ref="E980:F980"/>
    <mergeCell ref="G980:H980"/>
    <mergeCell ref="I980:J980"/>
    <mergeCell ref="K970:M970"/>
    <mergeCell ref="A972:T972"/>
    <mergeCell ref="A973:B973"/>
    <mergeCell ref="A974:B974"/>
    <mergeCell ref="D974:J974"/>
    <mergeCell ref="K937:K938"/>
    <mergeCell ref="L937:L938"/>
    <mergeCell ref="M937:M938"/>
    <mergeCell ref="N937:Q937"/>
    <mergeCell ref="R937:R938"/>
    <mergeCell ref="T937:T938"/>
    <mergeCell ref="D933:J933"/>
    <mergeCell ref="D934:J934"/>
    <mergeCell ref="D935:J935"/>
    <mergeCell ref="A937:A938"/>
    <mergeCell ref="B937:B938"/>
    <mergeCell ref="C937:F937"/>
    <mergeCell ref="G937:J937"/>
    <mergeCell ref="C938:D938"/>
    <mergeCell ref="E938:F938"/>
    <mergeCell ref="G938:H938"/>
    <mergeCell ref="I938:J938"/>
    <mergeCell ref="K928:M928"/>
    <mergeCell ref="A930:T930"/>
    <mergeCell ref="A931:B931"/>
    <mergeCell ref="A932:B932"/>
    <mergeCell ref="D932:J932"/>
    <mergeCell ref="K895:K896"/>
    <mergeCell ref="L895:L896"/>
    <mergeCell ref="M895:M896"/>
    <mergeCell ref="N895:Q895"/>
    <mergeCell ref="R895:R896"/>
    <mergeCell ref="T895:T896"/>
    <mergeCell ref="D891:J891"/>
    <mergeCell ref="D892:J892"/>
    <mergeCell ref="D893:J893"/>
    <mergeCell ref="A895:A896"/>
    <mergeCell ref="B895:B896"/>
    <mergeCell ref="C895:F895"/>
    <mergeCell ref="G895:J895"/>
    <mergeCell ref="C896:D896"/>
    <mergeCell ref="E896:F896"/>
    <mergeCell ref="G896:H896"/>
    <mergeCell ref="I896:J896"/>
    <mergeCell ref="K886:M886"/>
    <mergeCell ref="A888:T888"/>
    <mergeCell ref="A889:B889"/>
    <mergeCell ref="A890:B890"/>
    <mergeCell ref="D890:J890"/>
    <mergeCell ref="K853:K854"/>
    <mergeCell ref="L853:L854"/>
    <mergeCell ref="M853:M854"/>
    <mergeCell ref="N853:Q853"/>
    <mergeCell ref="R853:R854"/>
    <mergeCell ref="T853:T854"/>
    <mergeCell ref="D849:J849"/>
    <mergeCell ref="D850:J850"/>
    <mergeCell ref="D851:J851"/>
    <mergeCell ref="A853:A854"/>
    <mergeCell ref="B853:B854"/>
    <mergeCell ref="C853:F853"/>
    <mergeCell ref="G853:J853"/>
    <mergeCell ref="C854:D854"/>
    <mergeCell ref="E854:F854"/>
    <mergeCell ref="G854:H854"/>
    <mergeCell ref="I854:J854"/>
    <mergeCell ref="K844:M844"/>
    <mergeCell ref="A846:T846"/>
    <mergeCell ref="A847:B847"/>
    <mergeCell ref="A848:B848"/>
    <mergeCell ref="D848:J848"/>
    <mergeCell ref="K811:K812"/>
    <mergeCell ref="L811:L812"/>
    <mergeCell ref="M811:M812"/>
    <mergeCell ref="N811:Q811"/>
    <mergeCell ref="R811:R812"/>
    <mergeCell ref="T811:T812"/>
    <mergeCell ref="D807:J807"/>
    <mergeCell ref="D808:J808"/>
    <mergeCell ref="D809:J809"/>
    <mergeCell ref="A811:A812"/>
    <mergeCell ref="B811:B812"/>
    <mergeCell ref="C811:F811"/>
    <mergeCell ref="G811:J811"/>
    <mergeCell ref="C812:D812"/>
    <mergeCell ref="E812:F812"/>
    <mergeCell ref="G812:H812"/>
    <mergeCell ref="I812:J812"/>
    <mergeCell ref="K802:M802"/>
    <mergeCell ref="A804:T804"/>
    <mergeCell ref="A805:B805"/>
    <mergeCell ref="A806:B806"/>
    <mergeCell ref="D806:J806"/>
    <mergeCell ref="K769:K770"/>
    <mergeCell ref="L769:L770"/>
    <mergeCell ref="M769:M770"/>
    <mergeCell ref="N769:Q769"/>
    <mergeCell ref="R769:R770"/>
    <mergeCell ref="T769:T770"/>
    <mergeCell ref="D765:J765"/>
    <mergeCell ref="D766:J766"/>
    <mergeCell ref="D767:J767"/>
    <mergeCell ref="A769:A770"/>
    <mergeCell ref="B769:B770"/>
    <mergeCell ref="C769:F769"/>
    <mergeCell ref="G769:J769"/>
    <mergeCell ref="C770:D770"/>
    <mergeCell ref="E770:F770"/>
    <mergeCell ref="G770:H770"/>
    <mergeCell ref="I770:J770"/>
    <mergeCell ref="K760:M760"/>
    <mergeCell ref="A762:T762"/>
    <mergeCell ref="A763:B763"/>
    <mergeCell ref="A764:B764"/>
    <mergeCell ref="D764:J764"/>
    <mergeCell ref="K727:K728"/>
    <mergeCell ref="L727:L728"/>
    <mergeCell ref="M727:M728"/>
    <mergeCell ref="N727:Q727"/>
    <mergeCell ref="R727:R728"/>
    <mergeCell ref="T727:T728"/>
    <mergeCell ref="D723:J723"/>
    <mergeCell ref="D724:J724"/>
    <mergeCell ref="D725:J725"/>
    <mergeCell ref="A727:A728"/>
    <mergeCell ref="B727:B728"/>
    <mergeCell ref="C727:F727"/>
    <mergeCell ref="G727:J727"/>
    <mergeCell ref="C728:D728"/>
    <mergeCell ref="E728:F728"/>
    <mergeCell ref="G728:H728"/>
    <mergeCell ref="I728:J728"/>
    <mergeCell ref="K718:M718"/>
    <mergeCell ref="A720:T720"/>
    <mergeCell ref="A721:B721"/>
    <mergeCell ref="A722:B722"/>
    <mergeCell ref="D722:J722"/>
    <mergeCell ref="K685:K686"/>
    <mergeCell ref="L685:L686"/>
    <mergeCell ref="M685:M686"/>
    <mergeCell ref="N685:Q685"/>
    <mergeCell ref="R685:R686"/>
    <mergeCell ref="T685:T686"/>
    <mergeCell ref="D681:J681"/>
    <mergeCell ref="D682:J682"/>
    <mergeCell ref="D683:J683"/>
    <mergeCell ref="A685:A686"/>
    <mergeCell ref="B685:B686"/>
    <mergeCell ref="C685:F685"/>
    <mergeCell ref="G685:J685"/>
    <mergeCell ref="C686:D686"/>
    <mergeCell ref="E686:F686"/>
    <mergeCell ref="G686:H686"/>
    <mergeCell ref="I686:J686"/>
    <mergeCell ref="K676:M676"/>
    <mergeCell ref="A678:T678"/>
    <mergeCell ref="A679:B679"/>
    <mergeCell ref="A680:B680"/>
    <mergeCell ref="D680:J680"/>
    <mergeCell ref="K643:K644"/>
    <mergeCell ref="L643:L644"/>
    <mergeCell ref="M643:M644"/>
    <mergeCell ref="N643:Q643"/>
    <mergeCell ref="R643:R644"/>
    <mergeCell ref="T643:T644"/>
    <mergeCell ref="D639:J639"/>
    <mergeCell ref="D640:J640"/>
    <mergeCell ref="D641:J641"/>
    <mergeCell ref="A643:A644"/>
    <mergeCell ref="B643:B644"/>
    <mergeCell ref="C643:F643"/>
    <mergeCell ref="G643:J643"/>
    <mergeCell ref="C644:D644"/>
    <mergeCell ref="E644:F644"/>
    <mergeCell ref="G644:H644"/>
    <mergeCell ref="I644:J644"/>
    <mergeCell ref="K634:M634"/>
    <mergeCell ref="U634:AB634"/>
    <mergeCell ref="A636:T636"/>
    <mergeCell ref="A637:B637"/>
    <mergeCell ref="A638:B638"/>
    <mergeCell ref="D638:J638"/>
    <mergeCell ref="K601:K602"/>
    <mergeCell ref="L601:L602"/>
    <mergeCell ref="M601:M602"/>
    <mergeCell ref="N601:Q601"/>
    <mergeCell ref="R601:R602"/>
    <mergeCell ref="T601:T602"/>
    <mergeCell ref="D598:J598"/>
    <mergeCell ref="D599:J599"/>
    <mergeCell ref="A601:A602"/>
    <mergeCell ref="B601:B602"/>
    <mergeCell ref="C601:F601"/>
    <mergeCell ref="G601:J601"/>
    <mergeCell ref="C602:D602"/>
    <mergeCell ref="E602:F602"/>
    <mergeCell ref="G602:H602"/>
    <mergeCell ref="I602:J602"/>
    <mergeCell ref="K592:M592"/>
    <mergeCell ref="A594:T594"/>
    <mergeCell ref="A595:B595"/>
    <mergeCell ref="A596:B596"/>
    <mergeCell ref="D596:J596"/>
    <mergeCell ref="D597:J597"/>
    <mergeCell ref="K559:K560"/>
    <mergeCell ref="L559:L560"/>
    <mergeCell ref="M559:M560"/>
    <mergeCell ref="N559:Q559"/>
    <mergeCell ref="R559:R560"/>
    <mergeCell ref="T559:T560"/>
    <mergeCell ref="D556:J556"/>
    <mergeCell ref="D557:J557"/>
    <mergeCell ref="A559:A560"/>
    <mergeCell ref="B559:B560"/>
    <mergeCell ref="C559:F559"/>
    <mergeCell ref="G559:J559"/>
    <mergeCell ref="C560:D560"/>
    <mergeCell ref="E560:F560"/>
    <mergeCell ref="G560:H560"/>
    <mergeCell ref="I560:J560"/>
    <mergeCell ref="K550:M550"/>
    <mergeCell ref="A552:T552"/>
    <mergeCell ref="A553:B553"/>
    <mergeCell ref="A554:B554"/>
    <mergeCell ref="D554:J554"/>
    <mergeCell ref="D555:J555"/>
    <mergeCell ref="K517:K518"/>
    <mergeCell ref="L517:L518"/>
    <mergeCell ref="M517:M518"/>
    <mergeCell ref="N517:Q517"/>
    <mergeCell ref="R517:R518"/>
    <mergeCell ref="T517:T518"/>
    <mergeCell ref="D514:J514"/>
    <mergeCell ref="D515:J515"/>
    <mergeCell ref="A517:A518"/>
    <mergeCell ref="B517:B518"/>
    <mergeCell ref="C517:F517"/>
    <mergeCell ref="G517:J517"/>
    <mergeCell ref="C518:D518"/>
    <mergeCell ref="E518:F518"/>
    <mergeCell ref="G518:H518"/>
    <mergeCell ref="I518:J518"/>
    <mergeCell ref="K507:M507"/>
    <mergeCell ref="A510:T510"/>
    <mergeCell ref="A511:B511"/>
    <mergeCell ref="A512:B512"/>
    <mergeCell ref="D512:J512"/>
    <mergeCell ref="D513:J513"/>
    <mergeCell ref="K474:K475"/>
    <mergeCell ref="L474:L475"/>
    <mergeCell ref="M474:M475"/>
    <mergeCell ref="N474:Q474"/>
    <mergeCell ref="R474:R475"/>
    <mergeCell ref="T474:T475"/>
    <mergeCell ref="D471:J471"/>
    <mergeCell ref="D472:J472"/>
    <mergeCell ref="A474:A475"/>
    <mergeCell ref="B474:B475"/>
    <mergeCell ref="C474:F474"/>
    <mergeCell ref="G474:J474"/>
    <mergeCell ref="C475:D475"/>
    <mergeCell ref="E475:F475"/>
    <mergeCell ref="G475:H475"/>
    <mergeCell ref="I475:J475"/>
    <mergeCell ref="K464:M464"/>
    <mergeCell ref="A467:T467"/>
    <mergeCell ref="A468:B468"/>
    <mergeCell ref="A469:B469"/>
    <mergeCell ref="D469:J469"/>
    <mergeCell ref="D470:J470"/>
    <mergeCell ref="K431:K432"/>
    <mergeCell ref="L431:L432"/>
    <mergeCell ref="M431:M432"/>
    <mergeCell ref="N431:Q431"/>
    <mergeCell ref="R431:R432"/>
    <mergeCell ref="T431:T432"/>
    <mergeCell ref="D428:J428"/>
    <mergeCell ref="D429:J429"/>
    <mergeCell ref="A431:A432"/>
    <mergeCell ref="B431:B432"/>
    <mergeCell ref="C431:F431"/>
    <mergeCell ref="G431:J431"/>
    <mergeCell ref="C432:D432"/>
    <mergeCell ref="E432:F432"/>
    <mergeCell ref="G432:H432"/>
    <mergeCell ref="I432:J432"/>
    <mergeCell ref="K422:M422"/>
    <mergeCell ref="A424:T424"/>
    <mergeCell ref="A425:B425"/>
    <mergeCell ref="A426:B426"/>
    <mergeCell ref="D426:J426"/>
    <mergeCell ref="D427:J427"/>
    <mergeCell ref="K389:K390"/>
    <mergeCell ref="L389:L390"/>
    <mergeCell ref="M389:M390"/>
    <mergeCell ref="N389:Q389"/>
    <mergeCell ref="R389:R390"/>
    <mergeCell ref="T389:T390"/>
    <mergeCell ref="D386:J386"/>
    <mergeCell ref="D387:J387"/>
    <mergeCell ref="A389:A390"/>
    <mergeCell ref="B389:B390"/>
    <mergeCell ref="C389:F389"/>
    <mergeCell ref="G389:J389"/>
    <mergeCell ref="C390:D390"/>
    <mergeCell ref="E390:F390"/>
    <mergeCell ref="G390:H390"/>
    <mergeCell ref="I390:J390"/>
    <mergeCell ref="K380:M380"/>
    <mergeCell ref="A382:T382"/>
    <mergeCell ref="A383:B383"/>
    <mergeCell ref="A384:B384"/>
    <mergeCell ref="D384:J384"/>
    <mergeCell ref="D385:J385"/>
    <mergeCell ref="K347:K348"/>
    <mergeCell ref="L347:L348"/>
    <mergeCell ref="M347:M348"/>
    <mergeCell ref="N347:Q347"/>
    <mergeCell ref="R347:R348"/>
    <mergeCell ref="T347:T348"/>
    <mergeCell ref="D344:J344"/>
    <mergeCell ref="D345:J345"/>
    <mergeCell ref="A347:A348"/>
    <mergeCell ref="B347:B348"/>
    <mergeCell ref="C347:F347"/>
    <mergeCell ref="G347:J347"/>
    <mergeCell ref="C348:D348"/>
    <mergeCell ref="E348:F348"/>
    <mergeCell ref="G348:H348"/>
    <mergeCell ref="I348:J348"/>
    <mergeCell ref="K338:M338"/>
    <mergeCell ref="A340:T340"/>
    <mergeCell ref="A341:B341"/>
    <mergeCell ref="A342:B342"/>
    <mergeCell ref="D342:J342"/>
    <mergeCell ref="D343:J343"/>
    <mergeCell ref="K305:K306"/>
    <mergeCell ref="L305:L306"/>
    <mergeCell ref="M305:M306"/>
    <mergeCell ref="N305:Q305"/>
    <mergeCell ref="R305:R306"/>
    <mergeCell ref="T305:T306"/>
    <mergeCell ref="D302:J302"/>
    <mergeCell ref="D303:J303"/>
    <mergeCell ref="A305:A306"/>
    <mergeCell ref="B305:B306"/>
    <mergeCell ref="C305:F305"/>
    <mergeCell ref="G305:J305"/>
    <mergeCell ref="C306:D306"/>
    <mergeCell ref="E306:F306"/>
    <mergeCell ref="G306:H306"/>
    <mergeCell ref="I306:J306"/>
    <mergeCell ref="K296:M296"/>
    <mergeCell ref="A298:T298"/>
    <mergeCell ref="A299:B299"/>
    <mergeCell ref="A300:B300"/>
    <mergeCell ref="D300:J300"/>
    <mergeCell ref="D301:J301"/>
    <mergeCell ref="K263:K264"/>
    <mergeCell ref="L263:L264"/>
    <mergeCell ref="M263:M264"/>
    <mergeCell ref="N263:Q263"/>
    <mergeCell ref="R263:R264"/>
    <mergeCell ref="T263:T264"/>
    <mergeCell ref="D260:J260"/>
    <mergeCell ref="D261:J261"/>
    <mergeCell ref="A263:A264"/>
    <mergeCell ref="B263:B264"/>
    <mergeCell ref="C263:F263"/>
    <mergeCell ref="G263:J263"/>
    <mergeCell ref="C264:D264"/>
    <mergeCell ref="E264:F264"/>
    <mergeCell ref="G264:H264"/>
    <mergeCell ref="I264:J264"/>
    <mergeCell ref="K254:M254"/>
    <mergeCell ref="A256:T256"/>
    <mergeCell ref="A257:B257"/>
    <mergeCell ref="A258:B258"/>
    <mergeCell ref="D258:J258"/>
    <mergeCell ref="D259:J259"/>
    <mergeCell ref="K221:K222"/>
    <mergeCell ref="L221:L222"/>
    <mergeCell ref="M221:M222"/>
    <mergeCell ref="N221:Q221"/>
    <mergeCell ref="R221:R222"/>
    <mergeCell ref="T221:T222"/>
    <mergeCell ref="D218:J218"/>
    <mergeCell ref="D219:J219"/>
    <mergeCell ref="A221:A222"/>
    <mergeCell ref="B221:B222"/>
    <mergeCell ref="C221:F221"/>
    <mergeCell ref="G221:J221"/>
    <mergeCell ref="C222:D222"/>
    <mergeCell ref="E222:F222"/>
    <mergeCell ref="G222:H222"/>
    <mergeCell ref="I222:J222"/>
    <mergeCell ref="K212:M212"/>
    <mergeCell ref="A214:T214"/>
    <mergeCell ref="A215:B215"/>
    <mergeCell ref="A216:B216"/>
    <mergeCell ref="D216:J216"/>
    <mergeCell ref="D217:J217"/>
    <mergeCell ref="K179:K180"/>
    <mergeCell ref="L179:L180"/>
    <mergeCell ref="M179:M180"/>
    <mergeCell ref="N179:Q179"/>
    <mergeCell ref="R179:R180"/>
    <mergeCell ref="T179:T180"/>
    <mergeCell ref="D176:J176"/>
    <mergeCell ref="D177:J177"/>
    <mergeCell ref="A179:A180"/>
    <mergeCell ref="B179:B180"/>
    <mergeCell ref="C179:F179"/>
    <mergeCell ref="G179:J179"/>
    <mergeCell ref="C180:D180"/>
    <mergeCell ref="E180:F180"/>
    <mergeCell ref="G180:H180"/>
    <mergeCell ref="I180:J180"/>
    <mergeCell ref="K170:M170"/>
    <mergeCell ref="A172:T172"/>
    <mergeCell ref="A173:B173"/>
    <mergeCell ref="A174:B174"/>
    <mergeCell ref="D174:J174"/>
    <mergeCell ref="D175:J175"/>
    <mergeCell ref="K137:K138"/>
    <mergeCell ref="L137:L138"/>
    <mergeCell ref="M137:M138"/>
    <mergeCell ref="N137:Q137"/>
    <mergeCell ref="R137:R138"/>
    <mergeCell ref="T137:T138"/>
    <mergeCell ref="D134:J134"/>
    <mergeCell ref="D135:J135"/>
    <mergeCell ref="A137:A138"/>
    <mergeCell ref="B137:B138"/>
    <mergeCell ref="C137:F137"/>
    <mergeCell ref="G137:J137"/>
    <mergeCell ref="C138:D138"/>
    <mergeCell ref="E138:F138"/>
    <mergeCell ref="G138:H138"/>
    <mergeCell ref="I138:J138"/>
    <mergeCell ref="K128:M128"/>
    <mergeCell ref="A130:T130"/>
    <mergeCell ref="A131:B131"/>
    <mergeCell ref="A132:B132"/>
    <mergeCell ref="D132:J132"/>
    <mergeCell ref="D133:J133"/>
    <mergeCell ref="K95:K96"/>
    <mergeCell ref="L95:L96"/>
    <mergeCell ref="M95:M96"/>
    <mergeCell ref="N95:Q95"/>
    <mergeCell ref="R95:R96"/>
    <mergeCell ref="T95:T96"/>
    <mergeCell ref="D92:J92"/>
    <mergeCell ref="D93:J93"/>
    <mergeCell ref="A95:A96"/>
    <mergeCell ref="B95:B96"/>
    <mergeCell ref="C95:F95"/>
    <mergeCell ref="G95:J95"/>
    <mergeCell ref="C96:D96"/>
    <mergeCell ref="E96:F96"/>
    <mergeCell ref="G96:H96"/>
    <mergeCell ref="I96:J96"/>
    <mergeCell ref="K85:M85"/>
    <mergeCell ref="A88:T88"/>
    <mergeCell ref="A89:B89"/>
    <mergeCell ref="A90:B90"/>
    <mergeCell ref="D90:J90"/>
    <mergeCell ref="D91:J91"/>
    <mergeCell ref="K52:K53"/>
    <mergeCell ref="L52:L53"/>
    <mergeCell ref="M52:M53"/>
    <mergeCell ref="N52:Q52"/>
    <mergeCell ref="R52:R53"/>
    <mergeCell ref="T52:T53"/>
    <mergeCell ref="D49:J49"/>
    <mergeCell ref="D50:J50"/>
    <mergeCell ref="A52:A53"/>
    <mergeCell ref="B52:B53"/>
    <mergeCell ref="C52:F52"/>
    <mergeCell ref="G52:J52"/>
    <mergeCell ref="C53:D53"/>
    <mergeCell ref="E53:F53"/>
    <mergeCell ref="G53:H53"/>
    <mergeCell ref="I53:J53"/>
    <mergeCell ref="K42:M42"/>
    <mergeCell ref="A45:T45"/>
    <mergeCell ref="A46:B46"/>
    <mergeCell ref="A47:B47"/>
    <mergeCell ref="D47:J47"/>
    <mergeCell ref="D48:J48"/>
    <mergeCell ref="L9:L10"/>
    <mergeCell ref="M9:M10"/>
    <mergeCell ref="N9:Q9"/>
    <mergeCell ref="R9:R10"/>
    <mergeCell ref="S9:S10"/>
    <mergeCell ref="T9:T10"/>
    <mergeCell ref="A2:T2"/>
    <mergeCell ref="A3:B3"/>
    <mergeCell ref="A4:B4"/>
    <mergeCell ref="D4:J4"/>
    <mergeCell ref="D5:J5"/>
    <mergeCell ref="D6:J6"/>
    <mergeCell ref="D7:J7"/>
    <mergeCell ref="A9:A10"/>
    <mergeCell ref="B9:B10"/>
    <mergeCell ref="C9:F9"/>
    <mergeCell ref="G9:J9"/>
    <mergeCell ref="K9:K10"/>
    <mergeCell ref="C10:D10"/>
    <mergeCell ref="E10:F10"/>
    <mergeCell ref="G10:H10"/>
    <mergeCell ref="I10:J10"/>
  </mergeCells>
  <printOptions horizontalCentered="1"/>
  <pageMargins left="0" right="0" top="0.39370078740157483" bottom="3.937007874015748E-2" header="0.51181102362204722" footer="0.6692913385826772"/>
  <pageSetup paperSize="9" scale="63" fitToWidth="6" fitToHeight="100" orientation="landscape" horizontalDpi="4294967293" verticalDpi="4294967293" r:id="rId1"/>
  <headerFooter alignWithMargins="0"/>
  <rowBreaks count="3" manualBreakCount="3">
    <brk id="44" max="16383" man="1"/>
    <brk id="86" max="16383" man="1"/>
    <brk id="12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COVER</vt:lpstr>
      <vt:lpstr>COVER PI</vt:lpstr>
      <vt:lpstr>FS</vt:lpstr>
      <vt:lpstr>OT 6-1 FC</vt:lpstr>
      <vt:lpstr>COVER!Print_Area</vt:lpstr>
      <vt:lpstr>'COVER PI'!Print_Area</vt:lpstr>
      <vt:lpstr>FS!Print_Area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</dc:creator>
  <cp:lastModifiedBy>Hadi .</cp:lastModifiedBy>
  <cp:lastPrinted>2025-10-27T03:39:53Z</cp:lastPrinted>
  <dcterms:created xsi:type="dcterms:W3CDTF">2023-10-14T04:45:46Z</dcterms:created>
  <dcterms:modified xsi:type="dcterms:W3CDTF">2025-10-27T03:39:54Z</dcterms:modified>
</cp:coreProperties>
</file>